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65" windowWidth="20730" windowHeight="11760" activeTab="3"/>
  </bookViews>
  <sheets>
    <sheet name="1-Rekod Jauhari Kelas-SM" sheetId="1" r:id="rId1"/>
    <sheet name="Sheet1" sheetId="6" state="hidden" r:id="rId2"/>
    <sheet name="2-Rekod Jauhari Tingkatan-SM" sheetId="7" r:id="rId3"/>
    <sheet name="3-Brg Rumusan Jauhari-SM" sheetId="3" r:id="rId4"/>
    <sheet name="4-Brg Rumusan RP-SM" sheetId="8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8" l="1"/>
  <c r="N17" i="8"/>
  <c r="N18" i="8"/>
  <c r="N19" i="8"/>
  <c r="N20" i="8"/>
  <c r="N21" i="8"/>
  <c r="N22" i="8"/>
  <c r="N23" i="8"/>
  <c r="N25" i="8"/>
  <c r="D17" i="8"/>
  <c r="D18" i="8"/>
  <c r="D19" i="8"/>
  <c r="D20" i="8"/>
  <c r="D21" i="8"/>
  <c r="D22" i="8"/>
  <c r="D23" i="8"/>
  <c r="D24" i="8"/>
  <c r="D25" i="8"/>
  <c r="O25" i="8"/>
  <c r="L25" i="8"/>
  <c r="J25" i="8"/>
  <c r="H25" i="8"/>
  <c r="F25" i="8"/>
  <c r="C17" i="8"/>
  <c r="C18" i="8"/>
  <c r="C19" i="8"/>
  <c r="C20" i="8"/>
  <c r="C21" i="8"/>
  <c r="C22" i="8"/>
  <c r="C23" i="8"/>
  <c r="C24" i="8"/>
  <c r="C25" i="8"/>
  <c r="E25" i="8"/>
  <c r="K24" i="3"/>
  <c r="I24" i="3"/>
  <c r="H24" i="3"/>
  <c r="F24" i="3"/>
  <c r="D24" i="3"/>
  <c r="C24" i="3"/>
  <c r="E24" i="3"/>
  <c r="Q16" i="3"/>
  <c r="Q17" i="3"/>
  <c r="Q18" i="3"/>
  <c r="Q19" i="3"/>
  <c r="Q20" i="3"/>
  <c r="Q21" i="3"/>
  <c r="Q22" i="3"/>
  <c r="Q23" i="3"/>
  <c r="Q24" i="3"/>
  <c r="R24" i="3"/>
  <c r="O24" i="3"/>
  <c r="M24" i="3"/>
  <c r="J24" i="3"/>
  <c r="G24" i="3"/>
  <c r="E23" i="8"/>
  <c r="G23" i="8"/>
  <c r="I23" i="8"/>
  <c r="K23" i="8"/>
  <c r="M23" i="8"/>
  <c r="O23" i="8"/>
  <c r="E24" i="8"/>
  <c r="G24" i="8"/>
  <c r="I24" i="8"/>
  <c r="K24" i="8"/>
  <c r="M24" i="8"/>
  <c r="O24" i="8"/>
  <c r="F9" i="3"/>
  <c r="E9" i="8"/>
  <c r="E8" i="8"/>
  <c r="D7" i="7"/>
  <c r="F7" i="3"/>
  <c r="E7" i="8"/>
  <c r="D6" i="7"/>
  <c r="F6" i="3"/>
  <c r="E6" i="8"/>
  <c r="D5" i="7"/>
  <c r="F5" i="3"/>
  <c r="E5" i="8"/>
  <c r="D4" i="7"/>
  <c r="F4" i="3"/>
  <c r="E4" i="8"/>
  <c r="M25" i="8"/>
  <c r="K25" i="8"/>
  <c r="I25" i="8"/>
  <c r="G25" i="8"/>
  <c r="O22" i="8"/>
  <c r="M22" i="8"/>
  <c r="K22" i="8"/>
  <c r="I22" i="8"/>
  <c r="G22" i="8"/>
  <c r="E22" i="8"/>
  <c r="O21" i="8"/>
  <c r="M21" i="8"/>
  <c r="K21" i="8"/>
  <c r="I21" i="8"/>
  <c r="G21" i="8"/>
  <c r="E21" i="8"/>
  <c r="O20" i="8"/>
  <c r="M20" i="8"/>
  <c r="K20" i="8"/>
  <c r="I20" i="8"/>
  <c r="G20" i="8"/>
  <c r="E20" i="8"/>
  <c r="O19" i="8"/>
  <c r="M19" i="8"/>
  <c r="K19" i="8"/>
  <c r="I19" i="8"/>
  <c r="G19" i="8"/>
  <c r="E19" i="8"/>
  <c r="O18" i="8"/>
  <c r="M18" i="8"/>
  <c r="K18" i="8"/>
  <c r="I18" i="8"/>
  <c r="G18" i="8"/>
  <c r="E18" i="8"/>
  <c r="O17" i="8"/>
  <c r="M17" i="8"/>
  <c r="K17" i="8"/>
  <c r="I17" i="8"/>
  <c r="G17" i="8"/>
  <c r="E17" i="8"/>
  <c r="R22" i="3"/>
  <c r="R23" i="3"/>
  <c r="P22" i="3"/>
  <c r="P23" i="3"/>
  <c r="N22" i="3"/>
  <c r="N23" i="3"/>
  <c r="L22" i="3"/>
  <c r="L23" i="3"/>
  <c r="J22" i="3"/>
  <c r="J23" i="3"/>
  <c r="G22" i="3"/>
  <c r="G23" i="3"/>
  <c r="E22" i="3"/>
  <c r="E23" i="3"/>
  <c r="E22" i="1"/>
  <c r="G25" i="3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G17" i="3"/>
  <c r="G18" i="3"/>
  <c r="G19" i="3"/>
  <c r="G20" i="3"/>
  <c r="G21" i="3"/>
  <c r="C45" i="7"/>
  <c r="D10" i="7"/>
  <c r="I45" i="7"/>
  <c r="F50" i="7"/>
  <c r="H45" i="7"/>
  <c r="F49" i="7"/>
  <c r="G45" i="7"/>
  <c r="F48" i="7"/>
  <c r="F45" i="7"/>
  <c r="F47" i="7"/>
  <c r="D45" i="7"/>
  <c r="D46" i="7"/>
  <c r="E45" i="7"/>
  <c r="E68" i="1"/>
  <c r="E67" i="1"/>
  <c r="E66" i="1"/>
  <c r="E65" i="1"/>
  <c r="C63" i="1"/>
  <c r="C64" i="1"/>
  <c r="D63" i="1"/>
  <c r="P24" i="3"/>
  <c r="N24" i="3"/>
  <c r="L24" i="3"/>
  <c r="R21" i="3"/>
  <c r="P21" i="3"/>
  <c r="N21" i="3"/>
  <c r="L21" i="3"/>
  <c r="J21" i="3"/>
  <c r="E21" i="3"/>
  <c r="R20" i="3"/>
  <c r="P20" i="3"/>
  <c r="N20" i="3"/>
  <c r="L20" i="3"/>
  <c r="J20" i="3"/>
  <c r="E20" i="3"/>
  <c r="R19" i="3"/>
  <c r="P19" i="3"/>
  <c r="N19" i="3"/>
  <c r="L19" i="3"/>
  <c r="J19" i="3"/>
  <c r="E19" i="3"/>
  <c r="R18" i="3"/>
  <c r="P18" i="3"/>
  <c r="N18" i="3"/>
  <c r="L18" i="3"/>
  <c r="J18" i="3"/>
  <c r="E18" i="3"/>
  <c r="R17" i="3"/>
  <c r="P17" i="3"/>
  <c r="N17" i="3"/>
  <c r="L17" i="3"/>
  <c r="J17" i="3"/>
  <c r="E17" i="3"/>
  <c r="R16" i="3"/>
  <c r="P16" i="3"/>
  <c r="N16" i="3"/>
  <c r="L16" i="3"/>
  <c r="J16" i="3"/>
  <c r="G16" i="3"/>
  <c r="E16" i="3"/>
</calcChain>
</file>

<file path=xl/comments1.xml><?xml version="1.0" encoding="utf-8"?>
<comments xmlns="http://schemas.openxmlformats.org/spreadsheetml/2006/main">
  <authors>
    <author>Morty</author>
  </authors>
  <commentList>
    <comment ref="C63" authorId="0">
      <text>
        <r>
          <rPr>
            <b/>
            <sz val="9"/>
            <color indexed="81"/>
            <rFont val="Calibri"/>
            <family val="2"/>
          </rPr>
          <t>Morty:</t>
        </r>
        <r>
          <rPr>
            <sz val="9"/>
            <color indexed="81"/>
            <rFont val="Calibri"/>
            <family val="2"/>
          </rPr>
          <t xml:space="preserve">
Pindahkan nilai ini ke </t>
        </r>
        <r>
          <rPr>
            <b/>
            <sz val="9"/>
            <color indexed="81"/>
            <rFont val="Calibri"/>
            <family val="2"/>
          </rPr>
          <t xml:space="preserve">BORANG 2 - RUMUSAN DATA NILAM MENGIKUT TAHUN </t>
        </r>
        <r>
          <rPr>
            <sz val="9"/>
            <color indexed="81"/>
            <rFont val="Calibri"/>
            <family val="2"/>
          </rPr>
          <t xml:space="preserve">di kolum
</t>
        </r>
        <r>
          <rPr>
            <b/>
            <sz val="9"/>
            <color indexed="81"/>
            <rFont val="Calibri"/>
            <family val="2"/>
          </rPr>
          <t>Jumlah Buku Dibaca Bagi Tahun Semasa</t>
        </r>
      </text>
    </comment>
    <comment ref="D63" authorId="0">
      <text>
        <r>
          <rPr>
            <b/>
            <sz val="9"/>
            <color indexed="81"/>
            <rFont val="Calibri"/>
            <family val="2"/>
          </rPr>
          <t>Morty:</t>
        </r>
        <r>
          <rPr>
            <sz val="9"/>
            <color indexed="81"/>
            <rFont val="Calibri"/>
            <family val="2"/>
          </rPr>
          <t xml:space="preserve">
Pindahkan nilai ini ke </t>
        </r>
        <r>
          <rPr>
            <b/>
            <sz val="9"/>
            <color indexed="81"/>
            <rFont val="Calibri"/>
            <family val="2"/>
          </rPr>
          <t>BORANG 2 - RUMUSAN DATA NILAM MENGIKUT TAHUN</t>
        </r>
        <r>
          <rPr>
            <sz val="9"/>
            <color indexed="81"/>
            <rFont val="Calibri"/>
            <family val="2"/>
          </rPr>
          <t xml:space="preserve"> di kolum
</t>
        </r>
        <r>
          <rPr>
            <b/>
            <sz val="9"/>
            <color indexed="81"/>
            <rFont val="Calibri"/>
            <family val="2"/>
          </rPr>
          <t>Jumlah Keseluruhan Buku dibac</t>
        </r>
        <r>
          <rPr>
            <sz val="9"/>
            <color indexed="81"/>
            <rFont val="Calibri"/>
            <family val="2"/>
          </rPr>
          <t>a</t>
        </r>
      </text>
    </comment>
    <comment ref="E65" authorId="0">
      <text>
        <r>
          <rPr>
            <b/>
            <sz val="9"/>
            <color indexed="81"/>
            <rFont val="Calibri"/>
            <family val="2"/>
          </rPr>
          <t>Morty:</t>
        </r>
        <r>
          <rPr>
            <sz val="9"/>
            <color indexed="81"/>
            <rFont val="Calibri"/>
            <family val="2"/>
          </rPr>
          <t xml:space="preserve">
Pindahkan nilai ini ke BORANG 2 - RUMUSAN DATA NILAM MENGIKUT TAHUN - di kolum Pengiktirafan dan bilangan murid terlibat mengikut tahap pemgiktirafan</t>
        </r>
      </text>
    </comment>
  </commentList>
</comments>
</file>

<file path=xl/comments2.xml><?xml version="1.0" encoding="utf-8"?>
<comments xmlns="http://schemas.openxmlformats.org/spreadsheetml/2006/main">
  <authors>
    <author>Morty</author>
  </authors>
  <commentList>
    <comment ref="E45" authorId="0">
      <text>
        <r>
          <rPr>
            <b/>
            <sz val="9"/>
            <color indexed="81"/>
            <rFont val="Calibri"/>
            <family val="2"/>
          </rPr>
          <t>Morty:</t>
        </r>
        <r>
          <rPr>
            <sz val="9"/>
            <color indexed="81"/>
            <rFont val="Calibri"/>
            <family val="2"/>
          </rPr>
          <t xml:space="preserve">
Pindahkan nilai ini ke </t>
        </r>
        <r>
          <rPr>
            <b/>
            <sz val="9"/>
            <color indexed="81"/>
            <rFont val="Calibri"/>
            <family val="2"/>
          </rPr>
          <t>BORANG 3 -  RUMUSAN DATA NILAM TAHAP JAUHARI PERINGKAT SEKOLAH</t>
        </r>
        <r>
          <rPr>
            <sz val="9"/>
            <color indexed="81"/>
            <rFont val="Calibri"/>
            <family val="2"/>
          </rPr>
          <t xml:space="preserve"> di kolum </t>
        </r>
        <r>
          <rPr>
            <b/>
            <sz val="9"/>
            <color indexed="81"/>
            <rFont val="Calibri"/>
            <family val="2"/>
          </rPr>
          <t>Jumlah Keseluruhan Buku dibaca</t>
        </r>
      </text>
    </comment>
  </commentList>
</comments>
</file>

<file path=xl/comments3.xml><?xml version="1.0" encoding="utf-8"?>
<comments xmlns="http://schemas.openxmlformats.org/spreadsheetml/2006/main">
  <authors>
    <author>Inche' Muchtar</author>
  </authors>
  <commentList>
    <comment ref="F16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Bilangan buku yang dibaca oleh keseluruhan pelajar tahun 1</t>
        </r>
      </text>
    </comment>
    <comment ref="I16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Bil. Pelajar yang membaca 90 - 179 buah buku</t>
        </r>
      </text>
    </comment>
    <comment ref="K16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Bil. Pelajar yang membaca 180 - 269 buah buku</t>
        </r>
      </text>
    </comment>
    <comment ref="M16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Bil. Pelajar yang membaca 270 - 359 buah buku</t>
        </r>
      </text>
    </comment>
    <comment ref="O16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Bil. Pelajar yang membaca 360 buah buku dan ke atas.</t>
        </r>
      </text>
    </comment>
    <comment ref="F17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Bilangan buku yang dibaca oleh keseluruhan pelajar tahun 2</t>
        </r>
      </text>
    </comment>
    <comment ref="F18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Bilangan buku yang dibaca oleh keseluruhan pelajar tahun 3</t>
        </r>
      </text>
    </comment>
    <comment ref="F19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Bilangan buku yang dibaca oleh keseluruhan pelajar tahun 4</t>
        </r>
      </text>
    </comment>
    <comment ref="F20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Bilangan buku yang dibaca oleh keseluruhan pelajar tahun 5</t>
        </r>
      </text>
    </comment>
    <comment ref="F21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Bilangan buku yang dibaca oleh keseluruhan pelajar tahun 6</t>
        </r>
      </text>
    </comment>
    <comment ref="G25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Purata bil. buku yg dibaca oleh murid sekolah ini.</t>
        </r>
      </text>
    </comment>
  </commentList>
</comments>
</file>

<file path=xl/comments4.xml><?xml version="1.0" encoding="utf-8"?>
<comments xmlns="http://schemas.openxmlformats.org/spreadsheetml/2006/main">
  <authors>
    <author>Inche' Muchtar</author>
  </authors>
  <commentList>
    <comment ref="F17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 Pelajar yang telah mengumpul sebanyak 100 - 199 markah RP</t>
        </r>
      </text>
    </comment>
    <comment ref="H17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 Pelajar yang telah mengumpul sebanyak 200 - 299 markah RP</t>
        </r>
      </text>
    </comment>
    <comment ref="J17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 Pelajar yang telah mengumpul sebanyak 300 - 399 markah RP</t>
        </r>
      </text>
    </comment>
    <comment ref="L17" authorId="0">
      <text>
        <r>
          <rPr>
            <b/>
            <sz val="8"/>
            <color indexed="81"/>
            <rFont val="Tahoma"/>
          </rPr>
          <t>Inche' Muchtar:</t>
        </r>
        <r>
          <rPr>
            <sz val="8"/>
            <color indexed="81"/>
            <rFont val="Tahoma"/>
          </rPr>
          <t xml:space="preserve">
Kolum untuk Bil Pelajar yang telah mengumpul sebanyak 400 markah RP dan ke atas</t>
        </r>
      </text>
    </comment>
  </commentList>
</comments>
</file>

<file path=xl/sharedStrings.xml><?xml version="1.0" encoding="utf-8"?>
<sst xmlns="http://schemas.openxmlformats.org/spreadsheetml/2006/main" count="254" uniqueCount="144">
  <si>
    <t>SEKOLAH :</t>
  </si>
  <si>
    <t>Nama</t>
  </si>
  <si>
    <t>Bil</t>
  </si>
  <si>
    <t>Pengiktirafan</t>
  </si>
  <si>
    <t>Buku dibaca</t>
  </si>
  <si>
    <t>Gangsa</t>
  </si>
  <si>
    <t>Perak</t>
  </si>
  <si>
    <t>Emas</t>
  </si>
  <si>
    <t>Nilam</t>
  </si>
  <si>
    <t>Jumlah</t>
  </si>
  <si>
    <t>TAHAP</t>
  </si>
  <si>
    <t>Enrolmen</t>
  </si>
  <si>
    <t>%</t>
  </si>
  <si>
    <t>Purata bilangan buku yang dibaca</t>
  </si>
  <si>
    <t>TARAF PENGIKTIRAFAN</t>
  </si>
  <si>
    <t>Jumlah murid mendapat pengiktirafan</t>
  </si>
  <si>
    <t xml:space="preserve">           GANGSA          </t>
  </si>
  <si>
    <t xml:space="preserve">            PERAK</t>
  </si>
  <si>
    <t>EMAS</t>
  </si>
  <si>
    <t>NILAM</t>
  </si>
  <si>
    <t>Bilangan</t>
  </si>
  <si>
    <t>murid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</si>
  <si>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</si>
  <si>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</si>
  <si>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</si>
  <si>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</si>
  <si>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</si>
  <si>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</si>
  <si>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</si>
  <si>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</si>
  <si>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</si>
  <si>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</si>
  <si>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</si>
  <si>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</si>
  <si>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</si>
  <si>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</si>
  <si>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</si>
  <si>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</si>
  <si>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</si>
  <si>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JAUHARI</t>
  </si>
  <si>
    <t>Satu</t>
  </si>
  <si>
    <t>Dua</t>
  </si>
  <si>
    <t>Tiga</t>
  </si>
  <si>
    <t>Empat</t>
  </si>
  <si>
    <t>Lima</t>
  </si>
  <si>
    <t>Purata Bilangan Buku Yang Dibaca Oleh Murid</t>
  </si>
  <si>
    <t xml:space="preserve"> Ganjaran Tahap Jauhari</t>
  </si>
  <si>
    <t>PKG:</t>
  </si>
  <si>
    <t>DATA SEHINGGA: MAC/JUN/SEP/DIS</t>
  </si>
  <si>
    <t>Jumlah Keseluruhan Buku dibaca</t>
  </si>
  <si>
    <t>Purata Buku dibaca Tahun Semasa</t>
  </si>
  <si>
    <t>NOTA</t>
  </si>
  <si>
    <t>BANDAR/LUAR BANDAR</t>
  </si>
  <si>
    <t>BANDAR</t>
  </si>
  <si>
    <t>LUAR BANDAR</t>
  </si>
  <si>
    <t>MAC</t>
  </si>
  <si>
    <t>ALI BIN ABU</t>
  </si>
  <si>
    <t>ABU BIN BAKAR</t>
  </si>
  <si>
    <t>BAKAR BIN AHMAD</t>
  </si>
  <si>
    <t>SITI BT SIDEK</t>
  </si>
  <si>
    <t>TIGA</t>
  </si>
  <si>
    <t>EMPAT</t>
  </si>
  <si>
    <t>LIMA</t>
  </si>
  <si>
    <t>Bil. Murid</t>
  </si>
  <si>
    <t>Pengiktirafan dan bilangan murid terlibat</t>
  </si>
  <si>
    <t>KARIM</t>
  </si>
  <si>
    <t>JUMLAH</t>
  </si>
  <si>
    <t>NAMA GPM:</t>
  </si>
  <si>
    <t>JUMLAH MURID:</t>
  </si>
  <si>
    <t xml:space="preserve">BORANG 3 -  RUMUSAN DATA NILAM TAHAP JAUHARI PERINGKAT SEKOLAH                                                </t>
  </si>
  <si>
    <t>Jumlah Buku Dibaca Bagi Tahun Semasa</t>
  </si>
  <si>
    <t>Bil.</t>
  </si>
  <si>
    <t>[18]</t>
  </si>
  <si>
    <t>TINGKATAN :</t>
  </si>
  <si>
    <t>NAMA GURU PENYELARAS TINGKATAN:</t>
  </si>
  <si>
    <t>BILANGAN MURID DALAM TINGKATAN :</t>
  </si>
  <si>
    <t>TINGKATAN</t>
  </si>
  <si>
    <t>Tingkatan</t>
  </si>
  <si>
    <t>72 - 143</t>
  </si>
  <si>
    <t>144-215</t>
  </si>
  <si>
    <t>216-287</t>
  </si>
  <si>
    <t>288 ke atas</t>
  </si>
  <si>
    <t>Peralihan</t>
  </si>
  <si>
    <t>BORANG 1 - KUTIPAN DATA NILAM TAHAP JAUHARI SETIAP KELAS</t>
  </si>
  <si>
    <t>NAMA GURU TINGKATAN :</t>
  </si>
  <si>
    <t>BIL. MURID DALAM TINGKATAN:</t>
  </si>
  <si>
    <t>3 IMAN</t>
  </si>
  <si>
    <t>SMK BDR TUN HUSSEIN ONN</t>
  </si>
  <si>
    <t>CHERAS</t>
  </si>
  <si>
    <t xml:space="preserve">LAPORAN STATUS PELAKSANAAN PROGRAM NILAM  2016 </t>
  </si>
  <si>
    <t>BORANG 2 - RUMUSAN DATA NILAM TAHAP JAUHARI MENGIKUT TAHUN</t>
  </si>
  <si>
    <t xml:space="preserve">LAPORAN STATUS PELAKSANAAN PROGRAM NILAM   2016 </t>
  </si>
  <si>
    <t>PERALIHAN</t>
  </si>
  <si>
    <t>SATU</t>
  </si>
  <si>
    <t>DUA</t>
  </si>
  <si>
    <t>KV-SIJIL</t>
  </si>
  <si>
    <t>KV-DIPLOMA</t>
  </si>
  <si>
    <t>KV-SIJIL SEM 1</t>
  </si>
  <si>
    <t>KV-SIJIL SEM 2</t>
  </si>
  <si>
    <t>KV-SIJIL SEM 3</t>
  </si>
  <si>
    <t>KV-SIJIL SEM 4</t>
  </si>
  <si>
    <t>KV-Sijil</t>
  </si>
  <si>
    <t>KV-Diploma</t>
  </si>
  <si>
    <t>Bil. murid yg terlibat dalam program</t>
  </si>
  <si>
    <t>% Penglibatan murid</t>
  </si>
  <si>
    <t>Jumlah buku dibaca bagi tahun semasa</t>
  </si>
  <si>
    <t>Jumlah keseluruhan buku dibaca</t>
  </si>
  <si>
    <t xml:space="preserve">BORANG 4 -  RUMUSAN DATA NILAM TAHAP RP PERINGKAT SEKOLAH                                                </t>
  </si>
  <si>
    <t>Tahun</t>
  </si>
  <si>
    <t>Enrolmen murid</t>
  </si>
  <si>
    <t xml:space="preserve">                TARAF PENGIKTIRAFAN</t>
  </si>
  <si>
    <t xml:space="preserve">          GANGSA</t>
  </si>
  <si>
    <t>Bilangan murid</t>
  </si>
  <si>
    <t>RAKAN PEMBACA (RP)</t>
  </si>
  <si>
    <t xml:space="preserve"> Ganjaran Tahap RP</t>
  </si>
  <si>
    <t>Markah</t>
  </si>
  <si>
    <t>100 - 199</t>
  </si>
  <si>
    <t>200 - 299</t>
  </si>
  <si>
    <t>300 - 399</t>
  </si>
  <si>
    <t>400 ke atas</t>
  </si>
  <si>
    <t>PN. SYAFA</t>
  </si>
  <si>
    <t>Nota penerangan</t>
  </si>
  <si>
    <t xml:space="preserve">PN. SYAFAREEZA </t>
  </si>
  <si>
    <r>
      <t xml:space="preserve">Gunakan list button di ruangan </t>
    </r>
    <r>
      <rPr>
        <b/>
        <sz val="11"/>
        <color theme="1"/>
        <rFont val="Arial"/>
      </rPr>
      <t>BANDAR/LUAR BANDAR</t>
    </r>
  </si>
  <si>
    <r>
      <t>Isi di ruangan berwarna</t>
    </r>
    <r>
      <rPr>
        <b/>
        <sz val="11"/>
        <color theme="1"/>
        <rFont val="Arial"/>
      </rPr>
      <t xml:space="preserve"> hijau</t>
    </r>
    <r>
      <rPr>
        <sz val="11"/>
        <color theme="1"/>
        <rFont val="Arial"/>
      </rPr>
      <t xml:space="preserve"> sahaja</t>
    </r>
  </si>
  <si>
    <r>
      <t xml:space="preserve">Isi dengan </t>
    </r>
    <r>
      <rPr>
        <b/>
        <sz val="11"/>
        <color theme="1"/>
        <rFont val="Arial"/>
      </rPr>
      <t>huruf besar</t>
    </r>
    <r>
      <rPr>
        <sz val="11"/>
        <color theme="1"/>
        <rFont val="Arial"/>
      </rPr>
      <t xml:space="preserve"> sahaja</t>
    </r>
  </si>
  <si>
    <t>Untuk Kolej Vokasional, mohon gunakan senarai seperti di bawah</t>
  </si>
  <si>
    <t>KV-SIJIL SEM1</t>
  </si>
  <si>
    <t>KV-SIJIL SEM2</t>
  </si>
  <si>
    <t>KV-SIJIL SEM3</t>
  </si>
  <si>
    <t>KV-SIJIL SEM4</t>
  </si>
  <si>
    <t>KV-DIPLOMA SEM1</t>
  </si>
  <si>
    <t>KV-DIPLOMA SEM2</t>
  </si>
  <si>
    <t>KV-DIPLOMA SEM3</t>
  </si>
  <si>
    <t>KV-DIPLOMA SEM4</t>
  </si>
  <si>
    <t>Bagi murid Tingkatan 2,3,4 dan 5, jumlah keseluruhan buku yang dibaca hendaklah dikira dari Tingkatan Satu/Peralihan. Bagi pelajar KV, dikira dari KV-SIJIL SEM1</t>
  </si>
  <si>
    <t xml:space="preserve">Setiap kelas perlu mengisi borang ini dan serahkan kepada Guru Penyelaras Tingkatan/Guru NILAM/GPM </t>
  </si>
  <si>
    <t>Borang ini diisi oleh Guru Penyelaras Tingkatan/Guru NILAM/GPM</t>
  </si>
  <si>
    <t>Data-data yang diperlukan bagi borang ini dikumpul dari setiap Guru Tingkatan</t>
  </si>
  <si>
    <t>Borang ini perlu diserahkan kepada Guru NILAM/GPM</t>
  </si>
  <si>
    <t>Isi ruangan yang berwarna hijau sahaja</t>
  </si>
  <si>
    <t>Borang ini diisi oleh Guru NILAM/GPM</t>
  </si>
  <si>
    <t>Data-data yang diperlukan bagi borang ini dikumpul dari setiap Guru Penyelaras Tingkatan</t>
  </si>
  <si>
    <t>Borang ini perlu diserahkan kepada PKG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</si>
</sst>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name val="Arial"/>
    </font>
    <font>
      <b/>
      <sz val="11"/>
      <name val="Arial"/>
    </font>
    <font>
      <b/>
      <sz val="16"/>
      <name val="Arial"/>
    </font>
    <font>
      <sz val="16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000000"/>
      <name val="Arial"/>
    </font>
    <font>
      <sz val="11"/>
      <color rgb="FF000000"/>
      <name val="Arial"/>
    </font>
    <font>
      <b/>
      <sz val="14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2CA3F"/>
        <bgColor indexed="64"/>
      </patternFill>
    </fill>
    <fill>
      <patternFill patternType="solid">
        <fgColor rgb="FFBF80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B3B3B3"/>
        <bgColor rgb="FF000000"/>
      </patternFill>
    </fill>
    <fill>
      <patternFill patternType="solid">
        <fgColor rgb="FFF5C233"/>
        <bgColor rgb="FF000000"/>
      </patternFill>
    </fill>
    <fill>
      <patternFill patternType="solid">
        <fgColor rgb="FF3C9AE4"/>
        <bgColor rgb="FF000000"/>
      </patternFill>
    </fill>
    <fill>
      <patternFill patternType="solid">
        <fgColor rgb="FFFEFC87"/>
        <bgColor indexed="64"/>
      </patternFill>
    </fill>
    <fill>
      <patternFill patternType="solid">
        <fgColor rgb="FF4AAD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1C73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8">
    <xf numFmtId="0" fontId="0" fillId="0" borderId="0" xfId="0"/>
    <xf numFmtId="0" fontId="4" fillId="0" borderId="0" xfId="1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3" fillId="2" borderId="16" xfId="0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21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0" fontId="3" fillId="4" borderId="20" xfId="0" applyFont="1" applyFill="1" applyBorder="1" applyAlignment="1" applyProtection="1">
      <alignment horizontal="center"/>
      <protection hidden="1"/>
    </xf>
    <xf numFmtId="0" fontId="3" fillId="6" borderId="20" xfId="0" applyFont="1" applyFill="1" applyBorder="1" applyAlignment="1" applyProtection="1">
      <alignment horizontal="center"/>
      <protection hidden="1"/>
    </xf>
    <xf numFmtId="0" fontId="3" fillId="7" borderId="20" xfId="0" applyFont="1" applyFill="1" applyBorder="1" applyAlignment="1" applyProtection="1">
      <alignment horizontal="center"/>
      <protection hidden="1"/>
    </xf>
    <xf numFmtId="0" fontId="3" fillId="7" borderId="21" xfId="0" applyFont="1" applyFill="1" applyBorder="1" applyProtection="1">
      <protection hidden="1"/>
    </xf>
    <xf numFmtId="0" fontId="3" fillId="3" borderId="25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3" fontId="3" fillId="3" borderId="1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3" borderId="26" xfId="0" applyFont="1" applyFill="1" applyBorder="1" applyAlignment="1" applyProtection="1">
      <alignment horizontal="center" vertical="center" wrapText="1"/>
      <protection hidden="1"/>
    </xf>
    <xf numFmtId="3" fontId="3" fillId="5" borderId="6" xfId="0" applyNumberFormat="1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horizontal="center"/>
      <protection hidden="1"/>
    </xf>
    <xf numFmtId="3" fontId="3" fillId="4" borderId="23" xfId="0" applyNumberFormat="1" applyFont="1" applyFill="1" applyBorder="1" applyAlignment="1" applyProtection="1">
      <alignment horizontal="center"/>
      <protection hidden="1"/>
    </xf>
    <xf numFmtId="3" fontId="3" fillId="6" borderId="23" xfId="0" applyNumberFormat="1" applyFont="1" applyFill="1" applyBorder="1" applyAlignment="1" applyProtection="1">
      <alignment horizontal="center"/>
      <protection hidden="1"/>
    </xf>
    <xf numFmtId="3" fontId="3" fillId="7" borderId="23" xfId="0" applyNumberFormat="1" applyFont="1" applyFill="1" applyBorder="1" applyAlignment="1" applyProtection="1">
      <alignment horizontal="center"/>
      <protection hidden="1"/>
    </xf>
    <xf numFmtId="2" fontId="3" fillId="7" borderId="24" xfId="0" applyNumberFormat="1" applyFont="1" applyFill="1" applyBorder="1" applyAlignment="1" applyProtection="1">
      <alignment horizontal="center"/>
      <protection hidden="1"/>
    </xf>
    <xf numFmtId="3" fontId="3" fillId="2" borderId="27" xfId="0" applyNumberFormat="1" applyFont="1" applyFill="1" applyBorder="1" applyAlignment="1" applyProtection="1">
      <alignment horizontal="center"/>
      <protection hidden="1"/>
    </xf>
    <xf numFmtId="3" fontId="3" fillId="2" borderId="24" xfId="0" applyNumberFormat="1" applyFont="1" applyFill="1" applyBorder="1" applyAlignment="1" applyProtection="1">
      <alignment horizontal="center"/>
      <protection hidden="1"/>
    </xf>
    <xf numFmtId="3" fontId="3" fillId="9" borderId="1" xfId="0" applyNumberFormat="1" applyFont="1" applyFill="1" applyBorder="1" applyAlignment="1" applyProtection="1">
      <alignment horizontal="center"/>
      <protection locked="0"/>
    </xf>
    <xf numFmtId="10" fontId="3" fillId="3" borderId="1" xfId="2" applyNumberFormat="1" applyFont="1" applyFill="1" applyBorder="1" applyAlignment="1" applyProtection="1">
      <alignment horizontal="center"/>
      <protection hidden="1"/>
    </xf>
    <xf numFmtId="3" fontId="3" fillId="9" borderId="1" xfId="2" applyNumberFormat="1" applyFont="1" applyFill="1" applyBorder="1" applyAlignment="1" applyProtection="1">
      <alignment horizontal="center"/>
      <protection locked="0"/>
    </xf>
    <xf numFmtId="3" fontId="3" fillId="9" borderId="2" xfId="0" applyNumberFormat="1" applyFont="1" applyFill="1" applyBorder="1" applyAlignment="1" applyProtection="1">
      <alignment horizontal="center"/>
      <protection locked="0"/>
    </xf>
    <xf numFmtId="10" fontId="3" fillId="5" borderId="1" xfId="2" applyNumberFormat="1" applyFont="1" applyFill="1" applyBorder="1" applyAlignment="1" applyProtection="1">
      <alignment horizontal="center"/>
      <protection hidden="1"/>
    </xf>
    <xf numFmtId="10" fontId="3" fillId="4" borderId="1" xfId="2" applyNumberFormat="1" applyFont="1" applyFill="1" applyBorder="1" applyAlignment="1" applyProtection="1">
      <alignment horizontal="center"/>
      <protection hidden="1"/>
    </xf>
    <xf numFmtId="10" fontId="3" fillId="6" borderId="1" xfId="2" applyNumberFormat="1" applyFont="1" applyFill="1" applyBorder="1" applyAlignment="1" applyProtection="1">
      <alignment horizontal="center"/>
      <protection hidden="1"/>
    </xf>
    <xf numFmtId="10" fontId="3" fillId="7" borderId="26" xfId="2" applyNumberFormat="1" applyFont="1" applyFill="1" applyBorder="1" applyAlignment="1" applyProtection="1">
      <alignment horizontal="center"/>
      <protection hidden="1"/>
    </xf>
    <xf numFmtId="3" fontId="3" fillId="2" borderId="25" xfId="0" applyNumberFormat="1" applyFont="1" applyFill="1" applyBorder="1" applyAlignment="1" applyProtection="1">
      <alignment horizontal="center"/>
      <protection hidden="1"/>
    </xf>
    <xf numFmtId="10" fontId="3" fillId="2" borderId="24" xfId="2" applyNumberFormat="1" applyFont="1" applyFill="1" applyBorder="1" applyAlignment="1" applyProtection="1">
      <alignment horizontal="center"/>
      <protection hidden="1"/>
    </xf>
    <xf numFmtId="10" fontId="3" fillId="5" borderId="28" xfId="2" applyNumberFormat="1" applyFont="1" applyFill="1" applyBorder="1" applyAlignment="1" applyProtection="1">
      <alignment horizontal="center"/>
      <protection hidden="1"/>
    </xf>
    <xf numFmtId="10" fontId="3" fillId="4" borderId="28" xfId="2" applyNumberFormat="1" applyFont="1" applyFill="1" applyBorder="1" applyAlignment="1" applyProtection="1">
      <alignment horizontal="center"/>
      <protection hidden="1"/>
    </xf>
    <xf numFmtId="10" fontId="3" fillId="6" borderId="28" xfId="2" applyNumberFormat="1" applyFont="1" applyFill="1" applyBorder="1" applyAlignment="1" applyProtection="1">
      <alignment horizontal="center"/>
      <protection hidden="1"/>
    </xf>
    <xf numFmtId="3" fontId="4" fillId="5" borderId="30" xfId="0" applyNumberFormat="1" applyFont="1" applyFill="1" applyBorder="1" applyAlignment="1" applyProtection="1">
      <alignment horizontal="center"/>
      <protection hidden="1"/>
    </xf>
    <xf numFmtId="10" fontId="4" fillId="5" borderId="31" xfId="2" applyNumberFormat="1" applyFont="1" applyFill="1" applyBorder="1" applyAlignment="1" applyProtection="1">
      <alignment horizontal="center"/>
      <protection hidden="1"/>
    </xf>
    <xf numFmtId="10" fontId="4" fillId="4" borderId="31" xfId="2" applyNumberFormat="1" applyFont="1" applyFill="1" applyBorder="1" applyAlignment="1" applyProtection="1">
      <alignment horizontal="center"/>
      <protection hidden="1"/>
    </xf>
    <xf numFmtId="10" fontId="4" fillId="6" borderId="31" xfId="2" applyNumberFormat="1" applyFont="1" applyFill="1" applyBorder="1" applyAlignment="1" applyProtection="1">
      <alignment horizontal="center"/>
      <protection hidden="1"/>
    </xf>
    <xf numFmtId="10" fontId="4" fillId="2" borderId="32" xfId="2" applyNumberFormat="1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13" borderId="1" xfId="0" applyFont="1" applyFill="1" applyBorder="1" applyAlignment="1">
      <alignment horizontal="center"/>
    </xf>
    <xf numFmtId="1" fontId="10" fillId="14" borderId="0" xfId="0" applyNumberFormat="1" applyFont="1" applyFill="1" applyBorder="1" applyAlignment="1">
      <alignment horizontal="center"/>
    </xf>
    <xf numFmtId="0" fontId="10" fillId="5" borderId="7" xfId="0" applyFont="1" applyFill="1" applyBorder="1" applyAlignment="1" applyProtection="1">
      <protection hidden="1"/>
    </xf>
    <xf numFmtId="0" fontId="10" fillId="5" borderId="11" xfId="0" applyFont="1" applyFill="1" applyBorder="1" applyAlignment="1" applyProtection="1">
      <protection hidden="1"/>
    </xf>
    <xf numFmtId="0" fontId="10" fillId="4" borderId="12" xfId="0" applyFont="1" applyFill="1" applyBorder="1" applyAlignment="1" applyProtection="1">
      <protection hidden="1"/>
    </xf>
    <xf numFmtId="0" fontId="10" fillId="4" borderId="2" xfId="0" applyFont="1" applyFill="1" applyBorder="1" applyAlignment="1" applyProtection="1">
      <protection hidden="1"/>
    </xf>
    <xf numFmtId="0" fontId="10" fillId="6" borderId="12" xfId="0" applyFont="1" applyFill="1" applyBorder="1" applyAlignment="1" applyProtection="1">
      <protection hidden="1"/>
    </xf>
    <xf numFmtId="0" fontId="10" fillId="6" borderId="2" xfId="0" applyFont="1" applyFill="1" applyBorder="1" applyAlignment="1" applyProtection="1">
      <protection hidden="1"/>
    </xf>
    <xf numFmtId="0" fontId="10" fillId="7" borderId="12" xfId="0" applyFont="1" applyFill="1" applyBorder="1" applyAlignment="1" applyProtection="1">
      <protection hidden="1"/>
    </xf>
    <xf numFmtId="0" fontId="10" fillId="7" borderId="2" xfId="0" applyFont="1" applyFill="1" applyBorder="1" applyAlignment="1" applyProtection="1">
      <protection hidden="1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Alignment="1">
      <alignment horizontal="left"/>
    </xf>
    <xf numFmtId="0" fontId="10" fillId="5" borderId="1" xfId="0" applyFont="1" applyFill="1" applyBorder="1" applyAlignment="1" applyProtection="1">
      <alignment horizontal="center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14" borderId="6" xfId="0" applyFont="1" applyFill="1" applyBorder="1" applyAlignment="1"/>
    <xf numFmtId="0" fontId="10" fillId="5" borderId="7" xfId="0" applyFont="1" applyFill="1" applyBorder="1" applyAlignment="1" applyProtection="1">
      <alignment horizontal="left"/>
      <protection hidden="1"/>
    </xf>
    <xf numFmtId="0" fontId="10" fillId="4" borderId="12" xfId="0" applyFont="1" applyFill="1" applyBorder="1" applyAlignment="1" applyProtection="1">
      <alignment horizontal="left"/>
      <protection hidden="1"/>
    </xf>
    <xf numFmtId="0" fontId="10" fillId="6" borderId="12" xfId="0" applyFont="1" applyFill="1" applyBorder="1" applyAlignment="1" applyProtection="1">
      <alignment horizontal="left"/>
      <protection hidden="1"/>
    </xf>
    <xf numFmtId="0" fontId="10" fillId="7" borderId="12" xfId="0" applyFont="1" applyFill="1" applyBorder="1" applyAlignment="1" applyProtection="1">
      <alignment horizontal="left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1" fillId="19" borderId="9" xfId="0" applyFont="1" applyFill="1" applyBorder="1" applyAlignment="1">
      <alignment horizontal="left"/>
    </xf>
    <xf numFmtId="0" fontId="11" fillId="19" borderId="12" xfId="0" applyFont="1" applyFill="1" applyBorder="1" applyAlignment="1"/>
    <xf numFmtId="0" fontId="11" fillId="19" borderId="2" xfId="0" applyFont="1" applyFill="1" applyBorder="1" applyAlignment="1"/>
    <xf numFmtId="0" fontId="11" fillId="19" borderId="12" xfId="0" applyFont="1" applyFill="1" applyBorder="1" applyAlignment="1">
      <alignment horizontal="left"/>
    </xf>
    <xf numFmtId="0" fontId="11" fillId="19" borderId="2" xfId="0" applyFont="1" applyFill="1" applyBorder="1" applyAlignment="1">
      <alignment horizontal="left"/>
    </xf>
    <xf numFmtId="0" fontId="10" fillId="19" borderId="1" xfId="0" applyFont="1" applyFill="1" applyBorder="1" applyAlignment="1">
      <alignment horizontal="left"/>
    </xf>
    <xf numFmtId="0" fontId="10" fillId="19" borderId="9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0" fontId="11" fillId="19" borderId="9" xfId="0" applyFont="1" applyFill="1" applyBorder="1" applyAlignment="1">
      <alignment horizontal="left" vertical="center"/>
    </xf>
    <xf numFmtId="0" fontId="11" fillId="19" borderId="12" xfId="0" applyFont="1" applyFill="1" applyBorder="1" applyAlignment="1">
      <alignment horizontal="left" vertical="center"/>
    </xf>
    <xf numFmtId="0" fontId="11" fillId="19" borderId="2" xfId="0" applyFont="1" applyFill="1" applyBorder="1" applyAlignment="1">
      <alignment horizontal="left" vertical="center"/>
    </xf>
    <xf numFmtId="3" fontId="11" fillId="19" borderId="9" xfId="0" applyNumberFormat="1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11" fillId="8" borderId="1" xfId="0" applyFont="1" applyFill="1" applyBorder="1" applyAlignment="1">
      <alignment horizontal="center"/>
    </xf>
    <xf numFmtId="1" fontId="11" fillId="8" borderId="28" xfId="0" applyNumberFormat="1" applyFont="1" applyFill="1" applyBorder="1" applyAlignment="1">
      <alignment horizontal="center"/>
    </xf>
    <xf numFmtId="1" fontId="11" fillId="14" borderId="0" xfId="0" applyNumberFormat="1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/>
      <protection hidden="1"/>
    </xf>
    <xf numFmtId="0" fontId="11" fillId="4" borderId="2" xfId="0" applyFont="1" applyFill="1" applyBorder="1" applyAlignment="1" applyProtection="1">
      <alignment horizontal="center"/>
      <protection hidden="1"/>
    </xf>
    <xf numFmtId="0" fontId="11" fillId="6" borderId="2" xfId="0" applyFont="1" applyFill="1" applyBorder="1" applyAlignment="1" applyProtection="1">
      <alignment horizontal="center"/>
      <protection hidden="1"/>
    </xf>
    <xf numFmtId="0" fontId="11" fillId="7" borderId="2" xfId="0" applyFont="1" applyFill="1" applyBorder="1" applyAlignment="1" applyProtection="1">
      <alignment horizontal="center"/>
      <protection hidden="1"/>
    </xf>
    <xf numFmtId="0" fontId="18" fillId="15" borderId="1" xfId="0" applyFont="1" applyFill="1" applyBorder="1" applyAlignment="1" applyProtection="1">
      <alignment horizontal="center"/>
      <protection hidden="1"/>
    </xf>
    <xf numFmtId="0" fontId="18" fillId="16" borderId="1" xfId="0" applyFont="1" applyFill="1" applyBorder="1" applyAlignment="1" applyProtection="1">
      <alignment horizontal="center"/>
      <protection hidden="1"/>
    </xf>
    <xf numFmtId="0" fontId="18" fillId="17" borderId="1" xfId="0" applyFont="1" applyFill="1" applyBorder="1" applyAlignment="1" applyProtection="1">
      <alignment horizontal="center"/>
      <protection hidden="1"/>
    </xf>
    <xf numFmtId="0" fontId="18" fillId="18" borderId="1" xfId="0" applyFont="1" applyFill="1" applyBorder="1" applyAlignment="1" applyProtection="1">
      <alignment horizont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1" fillId="21" borderId="2" xfId="0" applyFont="1" applyFill="1" applyBorder="1" applyAlignment="1">
      <alignment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 wrapText="1"/>
    </xf>
    <xf numFmtId="0" fontId="10" fillId="21" borderId="1" xfId="0" applyFont="1" applyFill="1" applyBorder="1" applyAlignment="1">
      <alignment horizontal="left"/>
    </xf>
    <xf numFmtId="3" fontId="3" fillId="3" borderId="1" xfId="2" applyNumberFormat="1" applyFont="1" applyFill="1" applyBorder="1" applyAlignment="1" applyProtection="1">
      <alignment horizontal="center"/>
      <protection hidden="1"/>
    </xf>
    <xf numFmtId="3" fontId="3" fillId="9" borderId="2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3" fontId="3" fillId="9" borderId="28" xfId="0" applyNumberFormat="1" applyFont="1" applyFill="1" applyBorder="1" applyAlignment="1" applyProtection="1">
      <alignment horizontal="center"/>
      <protection locked="0"/>
    </xf>
    <xf numFmtId="10" fontId="3" fillId="3" borderId="28" xfId="2" applyNumberFormat="1" applyFont="1" applyFill="1" applyBorder="1" applyAlignment="1" applyProtection="1">
      <alignment horizontal="center"/>
      <protection hidden="1"/>
    </xf>
    <xf numFmtId="1" fontId="10" fillId="14" borderId="35" xfId="0" applyNumberFormat="1" applyFont="1" applyFill="1" applyBorder="1" applyAlignment="1">
      <alignment horizontal="center"/>
    </xf>
    <xf numFmtId="0" fontId="13" fillId="0" borderId="0" xfId="1" applyFont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11" fillId="20" borderId="9" xfId="0" applyFont="1" applyFill="1" applyBorder="1" applyAlignment="1" applyProtection="1">
      <alignment horizontal="left" vertical="center"/>
      <protection locked="0"/>
    </xf>
    <xf numFmtId="0" fontId="11" fillId="20" borderId="12" xfId="0" applyFont="1" applyFill="1" applyBorder="1" applyAlignment="1" applyProtection="1">
      <alignment horizontal="left" vertical="center"/>
      <protection locked="0"/>
    </xf>
    <xf numFmtId="0" fontId="11" fillId="20" borderId="2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 hidden="1"/>
    </xf>
    <xf numFmtId="0" fontId="10" fillId="0" borderId="0" xfId="0" applyFont="1" applyProtection="1">
      <protection locked="0"/>
    </xf>
    <xf numFmtId="0" fontId="11" fillId="11" borderId="9" xfId="0" applyFont="1" applyFill="1" applyBorder="1" applyAlignment="1" applyProtection="1">
      <protection locked="0"/>
    </xf>
    <xf numFmtId="0" fontId="11" fillId="11" borderId="9" xfId="0" applyFont="1" applyFill="1" applyBorder="1" applyAlignment="1" applyProtection="1">
      <alignment horizontal="left"/>
      <protection locked="0"/>
    </xf>
    <xf numFmtId="0" fontId="10" fillId="12" borderId="1" xfId="0" applyFont="1" applyFill="1" applyBorder="1" applyAlignment="1" applyProtection="1">
      <alignment horizontal="left"/>
      <protection locked="0"/>
    </xf>
    <xf numFmtId="0" fontId="10" fillId="1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3" fillId="3" borderId="28" xfId="0" applyFont="1" applyFill="1" applyBorder="1" applyAlignment="1" applyProtection="1">
      <alignment horizontal="left" vertical="center"/>
      <protection hidden="1"/>
    </xf>
    <xf numFmtId="3" fontId="4" fillId="5" borderId="37" xfId="0" applyNumberFormat="1" applyFont="1" applyFill="1" applyBorder="1" applyAlignment="1" applyProtection="1">
      <alignment horizontal="center"/>
      <protection hidden="1"/>
    </xf>
    <xf numFmtId="10" fontId="4" fillId="5" borderId="38" xfId="2" applyNumberFormat="1" applyFont="1" applyFill="1" applyBorder="1" applyAlignment="1" applyProtection="1">
      <alignment horizontal="center"/>
      <protection hidden="1"/>
    </xf>
    <xf numFmtId="3" fontId="4" fillId="4" borderId="38" xfId="0" applyNumberFormat="1" applyFont="1" applyFill="1" applyBorder="1" applyAlignment="1" applyProtection="1">
      <alignment horizontal="center"/>
      <protection hidden="1"/>
    </xf>
    <xf numFmtId="10" fontId="4" fillId="4" borderId="38" xfId="2" applyNumberFormat="1" applyFont="1" applyFill="1" applyBorder="1" applyAlignment="1" applyProtection="1">
      <alignment horizontal="center"/>
      <protection hidden="1"/>
    </xf>
    <xf numFmtId="3" fontId="4" fillId="6" borderId="38" xfId="0" applyNumberFormat="1" applyFont="1" applyFill="1" applyBorder="1" applyAlignment="1" applyProtection="1">
      <alignment horizontal="center"/>
      <protection hidden="1"/>
    </xf>
    <xf numFmtId="10" fontId="4" fillId="6" borderId="38" xfId="2" applyNumberFormat="1" applyFont="1" applyFill="1" applyBorder="1" applyAlignment="1" applyProtection="1">
      <alignment horizontal="center"/>
      <protection hidden="1"/>
    </xf>
    <xf numFmtId="3" fontId="4" fillId="7" borderId="38" xfId="0" applyNumberFormat="1" applyFont="1" applyFill="1" applyBorder="1" applyAlignment="1" applyProtection="1">
      <alignment horizontal="center"/>
      <protection hidden="1"/>
    </xf>
    <xf numFmtId="10" fontId="4" fillId="7" borderId="39" xfId="2" applyNumberFormat="1" applyFont="1" applyFill="1" applyBorder="1" applyAlignment="1" applyProtection="1">
      <alignment horizontal="center"/>
      <protection hidden="1"/>
    </xf>
    <xf numFmtId="3" fontId="4" fillId="2" borderId="36" xfId="0" applyNumberFormat="1" applyFont="1" applyFill="1" applyBorder="1" applyAlignment="1" applyProtection="1">
      <alignment horizontal="center"/>
      <protection hidden="1"/>
    </xf>
    <xf numFmtId="10" fontId="4" fillId="2" borderId="39" xfId="2" applyNumberFormat="1" applyFont="1" applyFill="1" applyBorder="1" applyAlignment="1" applyProtection="1">
      <alignment horizontal="center"/>
      <protection hidden="1"/>
    </xf>
    <xf numFmtId="10" fontId="3" fillId="7" borderId="1" xfId="2" applyNumberFormat="1" applyFont="1" applyFill="1" applyBorder="1" applyAlignment="1" applyProtection="1">
      <alignment horizontal="center"/>
      <protection hidden="1"/>
    </xf>
    <xf numFmtId="3" fontId="3" fillId="2" borderId="1" xfId="0" applyNumberFormat="1" applyFont="1" applyFill="1" applyBorder="1" applyAlignment="1" applyProtection="1">
      <alignment horizontal="center"/>
      <protection hidden="1"/>
    </xf>
    <xf numFmtId="10" fontId="3" fillId="2" borderId="1" xfId="2" applyNumberFormat="1" applyFont="1" applyFill="1" applyBorder="1" applyAlignment="1" applyProtection="1">
      <alignment horizontal="center"/>
      <protection hidden="1"/>
    </xf>
    <xf numFmtId="1" fontId="4" fillId="10" borderId="38" xfId="0" applyNumberFormat="1" applyFont="1" applyFill="1" applyBorder="1" applyAlignment="1" applyProtection="1">
      <alignment horizontal="center"/>
      <protection hidden="1"/>
    </xf>
    <xf numFmtId="3" fontId="4" fillId="3" borderId="38" xfId="0" applyNumberFormat="1" applyFont="1" applyFill="1" applyBorder="1" applyAlignment="1" applyProtection="1">
      <alignment horizontal="center"/>
      <protection hidden="1"/>
    </xf>
    <xf numFmtId="10" fontId="4" fillId="3" borderId="38" xfId="2" applyNumberFormat="1" applyFont="1" applyFill="1" applyBorder="1" applyAlignment="1" applyProtection="1">
      <alignment horizontal="center"/>
      <protection hidden="1"/>
    </xf>
    <xf numFmtId="3" fontId="4" fillId="3" borderId="38" xfId="0" applyNumberFormat="1" applyFont="1" applyFill="1" applyBorder="1" applyAlignment="1" applyProtection="1">
      <alignment horizontal="center"/>
      <protection locked="0" hidden="1"/>
    </xf>
    <xf numFmtId="3" fontId="4" fillId="3" borderId="38" xfId="2" applyNumberFormat="1" applyFont="1" applyFill="1" applyBorder="1" applyAlignment="1" applyProtection="1">
      <alignment horizontal="center"/>
      <protection hidden="1"/>
    </xf>
    <xf numFmtId="3" fontId="4" fillId="3" borderId="39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/>
      <protection hidden="1"/>
    </xf>
    <xf numFmtId="0" fontId="3" fillId="3" borderId="23" xfId="0" applyFont="1" applyFill="1" applyBorder="1" applyAlignment="1" applyProtection="1">
      <alignment horizontal="center"/>
      <protection hidden="1"/>
    </xf>
    <xf numFmtId="3" fontId="3" fillId="3" borderId="23" xfId="0" applyNumberFormat="1" applyFont="1" applyFill="1" applyBorder="1" applyAlignment="1" applyProtection="1">
      <alignment horizontal="center"/>
      <protection hidden="1"/>
    </xf>
    <xf numFmtId="0" fontId="3" fillId="3" borderId="23" xfId="0" applyFont="1" applyFill="1" applyBorder="1" applyAlignment="1" applyProtection="1">
      <alignment horizontal="center" wrapText="1"/>
      <protection hidden="1"/>
    </xf>
    <xf numFmtId="3" fontId="3" fillId="5" borderId="23" xfId="0" applyNumberFormat="1" applyFont="1" applyFill="1" applyBorder="1" applyAlignment="1" applyProtection="1">
      <alignment horizontal="center"/>
      <protection hidden="1"/>
    </xf>
    <xf numFmtId="2" fontId="3" fillId="7" borderId="10" xfId="0" applyNumberFormat="1" applyFont="1" applyFill="1" applyBorder="1" applyAlignment="1" applyProtection="1">
      <alignment horizontal="center"/>
      <protection hidden="1"/>
    </xf>
    <xf numFmtId="3" fontId="3" fillId="2" borderId="10" xfId="0" applyNumberFormat="1" applyFont="1" applyFill="1" applyBorder="1" applyAlignment="1" applyProtection="1">
      <alignment horizontal="center"/>
      <protection hidden="1"/>
    </xf>
    <xf numFmtId="10" fontId="3" fillId="7" borderId="28" xfId="2" applyNumberFormat="1" applyFont="1" applyFill="1" applyBorder="1" applyAlignment="1" applyProtection="1">
      <alignment horizontal="center"/>
      <protection hidden="1"/>
    </xf>
    <xf numFmtId="3" fontId="3" fillId="2" borderId="28" xfId="0" applyNumberFormat="1" applyFont="1" applyFill="1" applyBorder="1" applyAlignment="1" applyProtection="1">
      <alignment horizontal="center"/>
      <protection hidden="1"/>
    </xf>
    <xf numFmtId="3" fontId="4" fillId="3" borderId="30" xfId="0" applyNumberFormat="1" applyFont="1" applyFill="1" applyBorder="1" applyAlignment="1" applyProtection="1">
      <alignment horizontal="center"/>
      <protection hidden="1"/>
    </xf>
    <xf numFmtId="10" fontId="4" fillId="3" borderId="32" xfId="2" applyNumberFormat="1" applyFont="1" applyFill="1" applyBorder="1" applyAlignment="1" applyProtection="1">
      <alignment horizontal="center"/>
      <protection hidden="1"/>
    </xf>
    <xf numFmtId="3" fontId="4" fillId="4" borderId="30" xfId="0" applyNumberFormat="1" applyFont="1" applyFill="1" applyBorder="1" applyAlignment="1" applyProtection="1">
      <alignment horizontal="center"/>
      <protection hidden="1"/>
    </xf>
    <xf numFmtId="3" fontId="4" fillId="6" borderId="30" xfId="0" applyNumberFormat="1" applyFont="1" applyFill="1" applyBorder="1" applyAlignment="1" applyProtection="1">
      <alignment horizontal="center"/>
      <protection hidden="1"/>
    </xf>
    <xf numFmtId="3" fontId="4" fillId="7" borderId="30" xfId="0" applyNumberFormat="1" applyFont="1" applyFill="1" applyBorder="1" applyAlignment="1" applyProtection="1">
      <alignment horizontal="center"/>
      <protection hidden="1"/>
    </xf>
    <xf numFmtId="10" fontId="4" fillId="7" borderId="31" xfId="2" applyNumberFormat="1" applyFont="1" applyFill="1" applyBorder="1" applyAlignment="1" applyProtection="1">
      <alignment horizontal="center"/>
      <protection hidden="1"/>
    </xf>
    <xf numFmtId="3" fontId="4" fillId="2" borderId="3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3" fillId="3" borderId="12" xfId="0" applyFont="1" applyFill="1" applyBorder="1" applyAlignment="1" applyProtection="1">
      <alignment horizontal="left"/>
      <protection hidden="1"/>
    </xf>
    <xf numFmtId="0" fontId="3" fillId="3" borderId="12" xfId="0" applyFont="1" applyFill="1" applyBorder="1" applyAlignment="1" applyProtection="1">
      <alignment horizontal="left" vertical="center"/>
      <protection hidden="1"/>
    </xf>
    <xf numFmtId="3" fontId="3" fillId="3" borderId="28" xfId="0" applyNumberFormat="1" applyFont="1" applyFill="1" applyBorder="1" applyAlignment="1" applyProtection="1">
      <alignment horizontal="center"/>
      <protection hidden="1"/>
    </xf>
    <xf numFmtId="10" fontId="3" fillId="2" borderId="28" xfId="2" applyNumberFormat="1" applyFont="1" applyFill="1" applyBorder="1" applyAlignment="1" applyProtection="1">
      <alignment horizontal="center"/>
      <protection hidden="1"/>
    </xf>
    <xf numFmtId="0" fontId="3" fillId="3" borderId="41" xfId="0" applyFont="1" applyFill="1" applyBorder="1" applyProtection="1">
      <protection hidden="1"/>
    </xf>
    <xf numFmtId="0" fontId="3" fillId="3" borderId="42" xfId="0" applyFont="1" applyFill="1" applyBorder="1" applyProtection="1">
      <protection hidden="1"/>
    </xf>
    <xf numFmtId="0" fontId="3" fillId="3" borderId="42" xfId="0" applyFont="1" applyFill="1" applyBorder="1" applyAlignment="1" applyProtection="1">
      <protection hidden="1"/>
    </xf>
    <xf numFmtId="0" fontId="3" fillId="3" borderId="17" xfId="0" applyFont="1" applyFill="1" applyBorder="1" applyProtection="1">
      <protection hidden="1"/>
    </xf>
    <xf numFmtId="0" fontId="3" fillId="3" borderId="43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9" fillId="0" borderId="0" xfId="0" applyFont="1" applyAlignment="1">
      <alignment horizontal="left"/>
    </xf>
    <xf numFmtId="0" fontId="19" fillId="0" borderId="0" xfId="0" applyFont="1"/>
    <xf numFmtId="0" fontId="11" fillId="11" borderId="12" xfId="0" applyFont="1" applyFill="1" applyBorder="1" applyAlignment="1" applyProtection="1"/>
    <xf numFmtId="0" fontId="11" fillId="11" borderId="2" xfId="0" applyFont="1" applyFill="1" applyBorder="1" applyAlignment="1" applyProtection="1"/>
    <xf numFmtId="0" fontId="11" fillId="11" borderId="12" xfId="0" applyFont="1" applyFill="1" applyBorder="1" applyAlignment="1" applyProtection="1">
      <alignment horizontal="left"/>
    </xf>
    <xf numFmtId="0" fontId="11" fillId="11" borderId="2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  <protection locked="0"/>
    </xf>
    <xf numFmtId="0" fontId="10" fillId="12" borderId="2" xfId="0" applyFont="1" applyFill="1" applyBorder="1" applyAlignment="1" applyProtection="1">
      <alignment horizontal="left"/>
      <protection locked="0"/>
    </xf>
    <xf numFmtId="0" fontId="10" fillId="12" borderId="2" xfId="0" applyFont="1" applyFill="1" applyBorder="1" applyAlignment="1" applyProtection="1">
      <alignment horizontal="center"/>
      <protection locked="0"/>
    </xf>
    <xf numFmtId="0" fontId="11" fillId="22" borderId="12" xfId="0" applyFont="1" applyFill="1" applyBorder="1" applyAlignment="1" applyProtection="1">
      <alignment horizontal="left"/>
    </xf>
    <xf numFmtId="0" fontId="11" fillId="22" borderId="2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0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10" fillId="5" borderId="5" xfId="0" applyFont="1" applyFill="1" applyBorder="1" applyAlignment="1" applyProtection="1">
      <alignment horizontal="left"/>
      <protection hidden="1"/>
    </xf>
    <xf numFmtId="0" fontId="10" fillId="5" borderId="7" xfId="0" applyFont="1" applyFill="1" applyBorder="1" applyAlignment="1" applyProtection="1">
      <alignment horizontal="left"/>
      <protection hidden="1"/>
    </xf>
    <xf numFmtId="0" fontId="10" fillId="4" borderId="9" xfId="0" applyFont="1" applyFill="1" applyBorder="1" applyAlignment="1" applyProtection="1">
      <alignment horizontal="left"/>
      <protection hidden="1"/>
    </xf>
    <xf numFmtId="0" fontId="10" fillId="4" borderId="12" xfId="0" applyFont="1" applyFill="1" applyBorder="1" applyAlignment="1" applyProtection="1">
      <alignment horizontal="left"/>
      <protection hidden="1"/>
    </xf>
    <xf numFmtId="0" fontId="10" fillId="6" borderId="9" xfId="0" applyFont="1" applyFill="1" applyBorder="1" applyAlignment="1" applyProtection="1">
      <alignment horizontal="left"/>
      <protection hidden="1"/>
    </xf>
    <xf numFmtId="0" fontId="10" fillId="6" borderId="12" xfId="0" applyFont="1" applyFill="1" applyBorder="1" applyAlignment="1" applyProtection="1">
      <alignment horizontal="left"/>
      <protection hidden="1"/>
    </xf>
    <xf numFmtId="0" fontId="10" fillId="7" borderId="9" xfId="0" applyFont="1" applyFill="1" applyBorder="1" applyAlignment="1" applyProtection="1">
      <alignment horizontal="left"/>
      <protection hidden="1"/>
    </xf>
    <xf numFmtId="0" fontId="10" fillId="7" borderId="12" xfId="0" applyFont="1" applyFill="1" applyBorder="1" applyAlignment="1" applyProtection="1">
      <alignment horizontal="left"/>
      <protection hidden="1"/>
    </xf>
    <xf numFmtId="0" fontId="11" fillId="21" borderId="9" xfId="0" applyFont="1" applyFill="1" applyBorder="1" applyAlignment="1">
      <alignment horizontal="left"/>
    </xf>
    <xf numFmtId="0" fontId="11" fillId="21" borderId="2" xfId="0" applyFont="1" applyFill="1" applyBorder="1" applyAlignment="1">
      <alignment horizontal="left"/>
    </xf>
    <xf numFmtId="0" fontId="11" fillId="21" borderId="5" xfId="0" applyFont="1" applyFill="1" applyBorder="1" applyAlignment="1">
      <alignment horizontal="left"/>
    </xf>
    <xf numFmtId="0" fontId="11" fillId="21" borderId="11" xfId="0" applyFont="1" applyFill="1" applyBorder="1" applyAlignment="1">
      <alignment horizontal="left"/>
    </xf>
    <xf numFmtId="0" fontId="13" fillId="0" borderId="0" xfId="1" applyFont="1" applyAlignment="1" applyProtection="1">
      <alignment horizontal="left" vertical="center"/>
      <protection hidden="1"/>
    </xf>
    <xf numFmtId="0" fontId="10" fillId="14" borderId="3" xfId="0" applyFont="1" applyFill="1" applyBorder="1" applyAlignment="1">
      <alignment horizontal="center"/>
    </xf>
    <xf numFmtId="0" fontId="10" fillId="14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11" borderId="9" xfId="0" applyFont="1" applyFill="1" applyBorder="1" applyAlignment="1" applyProtection="1">
      <alignment horizontal="left"/>
      <protection locked="0"/>
    </xf>
    <xf numFmtId="0" fontId="11" fillId="11" borderId="12" xfId="0" applyFont="1" applyFill="1" applyBorder="1" applyAlignment="1" applyProtection="1">
      <alignment horizontal="left"/>
      <protection locked="0"/>
    </xf>
    <xf numFmtId="0" fontId="11" fillId="11" borderId="2" xfId="0" applyFont="1" applyFill="1" applyBorder="1" applyAlignment="1" applyProtection="1">
      <alignment horizontal="left"/>
      <protection locked="0"/>
    </xf>
    <xf numFmtId="0" fontId="11" fillId="19" borderId="9" xfId="0" applyFont="1" applyFill="1" applyBorder="1" applyAlignment="1">
      <alignment horizontal="left"/>
    </xf>
    <xf numFmtId="0" fontId="11" fillId="19" borderId="2" xfId="0" applyFont="1" applyFill="1" applyBorder="1" applyAlignment="1">
      <alignment horizontal="left"/>
    </xf>
    <xf numFmtId="0" fontId="11" fillId="19" borderId="5" xfId="0" applyFont="1" applyFill="1" applyBorder="1" applyAlignment="1">
      <alignment horizontal="left"/>
    </xf>
    <xf numFmtId="0" fontId="11" fillId="19" borderId="11" xfId="0" applyFont="1" applyFill="1" applyBorder="1" applyAlignment="1">
      <alignment horizontal="left"/>
    </xf>
    <xf numFmtId="0" fontId="11" fillId="19" borderId="28" xfId="0" applyFont="1" applyFill="1" applyBorder="1" applyAlignment="1">
      <alignment horizontal="center" vertical="center"/>
    </xf>
    <xf numFmtId="0" fontId="11" fillId="19" borderId="23" xfId="0" applyFont="1" applyFill="1" applyBorder="1" applyAlignment="1">
      <alignment horizontal="center" vertical="center"/>
    </xf>
    <xf numFmtId="0" fontId="11" fillId="19" borderId="28" xfId="0" applyFont="1" applyFill="1" applyBorder="1" applyAlignment="1">
      <alignment horizontal="center" vertical="center" wrapText="1"/>
    </xf>
    <xf numFmtId="0" fontId="11" fillId="19" borderId="23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/>
    </xf>
    <xf numFmtId="0" fontId="11" fillId="19" borderId="12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0" fontId="3" fillId="6" borderId="2" xfId="0" applyFont="1" applyFill="1" applyBorder="1" applyAlignment="1" applyProtection="1">
      <alignment horizont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22" xfId="0" applyFont="1" applyFill="1" applyBorder="1" applyAlignment="1" applyProtection="1">
      <alignment horizontal="center"/>
      <protection hidden="1"/>
    </xf>
    <xf numFmtId="0" fontId="3" fillId="3" borderId="34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3" fillId="3" borderId="24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36" xfId="0" applyFont="1" applyFill="1" applyBorder="1" applyAlignment="1" applyProtection="1">
      <alignment horizontal="center" vertical="center"/>
      <protection hidden="1"/>
    </xf>
    <xf numFmtId="0" fontId="4" fillId="3" borderId="33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3" fillId="2" borderId="36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left" vertical="center"/>
    </xf>
    <xf numFmtId="0" fontId="4" fillId="3" borderId="40" xfId="0" applyFont="1" applyFill="1" applyBorder="1" applyAlignment="1" applyProtection="1">
      <alignment horizontal="center" vertical="center"/>
      <protection hidden="1"/>
    </xf>
    <xf numFmtId="0" fontId="4" fillId="3" borderId="30" xfId="0" applyFont="1" applyFill="1" applyBorder="1" applyAlignment="1" applyProtection="1">
      <alignment horizontal="center" vertical="center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2" borderId="4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7" borderId="2" xfId="0" applyFont="1" applyFill="1" applyBorder="1" applyAlignment="1" applyProtection="1">
      <alignment horizontal="center"/>
      <protection hidden="1"/>
    </xf>
    <xf numFmtId="0" fontId="3" fillId="5" borderId="28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20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 wrapText="1"/>
      <protection hidden="1"/>
    </xf>
    <xf numFmtId="0" fontId="3" fillId="6" borderId="20" xfId="0" applyFont="1" applyFill="1" applyBorder="1" applyAlignment="1" applyProtection="1">
      <alignment horizontal="center" vertical="center" wrapText="1"/>
      <protection hidden="1"/>
    </xf>
    <xf numFmtId="0" fontId="3" fillId="6" borderId="28" xfId="0" applyFont="1" applyFill="1" applyBorder="1" applyAlignment="1" applyProtection="1">
      <alignment horizontal="center" vertical="center"/>
      <protection hidden="1"/>
    </xf>
    <xf numFmtId="0" fontId="3" fillId="6" borderId="20" xfId="0" applyFont="1" applyFill="1" applyBorder="1" applyAlignment="1" applyProtection="1">
      <alignment horizontal="center" vertical="center"/>
      <protection hidden="1"/>
    </xf>
    <xf numFmtId="0" fontId="3" fillId="7" borderId="28" xfId="0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7" borderId="28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wrapText="1"/>
      <protection hidden="1"/>
    </xf>
    <xf numFmtId="0" fontId="3" fillId="3" borderId="20" xfId="0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 horizontal="left"/>
    </xf>
    <xf numFmtId="0" fontId="11" fillId="0" borderId="0" xfId="0" applyFont="1" applyAlignment="1">
      <alignment vertical="center"/>
    </xf>
  </cellXfs>
  <cellStyles count="59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rmal 2" xfId="1"/>
    <cellStyle name="Normal 3" xfId="3"/>
    <cellStyle name="Percent 2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zoomScale="110" zoomScaleNormal="110" zoomScalePageLayoutView="150" workbookViewId="0">
      <selection activeCell="C13" sqref="C13"/>
    </sheetView>
  </sheetViews>
  <sheetFormatPr defaultColWidth="8.85546875" defaultRowHeight="14.25" x14ac:dyDescent="0.2"/>
  <cols>
    <col min="1" max="1" width="4.7109375" style="54" customWidth="1"/>
    <col min="2" max="2" width="39.42578125" style="54" customWidth="1"/>
    <col min="3" max="3" width="15" style="54" customWidth="1"/>
    <col min="4" max="4" width="16" style="54" customWidth="1"/>
    <col min="5" max="5" width="14.28515625" style="54" customWidth="1"/>
    <col min="6" max="16384" width="8.85546875" style="54"/>
  </cols>
  <sheetData>
    <row r="1" spans="1:8" ht="18" x14ac:dyDescent="0.25">
      <c r="A1" s="336" t="s">
        <v>83</v>
      </c>
      <c r="B1" s="336"/>
      <c r="C1" s="336"/>
      <c r="D1" s="336"/>
      <c r="E1" s="336"/>
    </row>
    <row r="2" spans="1:8" ht="15" x14ac:dyDescent="0.2">
      <c r="A2" s="250" t="s">
        <v>89</v>
      </c>
      <c r="B2" s="250"/>
      <c r="C2" s="250"/>
      <c r="D2" s="250"/>
      <c r="E2" s="250"/>
      <c r="F2" s="1"/>
      <c r="G2" s="1"/>
      <c r="H2" s="1"/>
    </row>
    <row r="3" spans="1:8" ht="15" x14ac:dyDescent="0.2">
      <c r="A3" s="81"/>
      <c r="B3" s="81"/>
      <c r="C3" s="81"/>
      <c r="D3" s="81"/>
      <c r="E3" s="81"/>
      <c r="F3" s="1"/>
      <c r="G3" s="1"/>
      <c r="H3" s="1"/>
    </row>
    <row r="4" spans="1:8" ht="15" x14ac:dyDescent="0.25">
      <c r="A4" s="236" t="s">
        <v>0</v>
      </c>
      <c r="B4" s="237"/>
      <c r="C4" s="137" t="s">
        <v>87</v>
      </c>
      <c r="D4" s="212"/>
      <c r="E4" s="213"/>
    </row>
    <row r="5" spans="1:8" ht="15" x14ac:dyDescent="0.25">
      <c r="A5" s="236" t="s">
        <v>52</v>
      </c>
      <c r="B5" s="237"/>
      <c r="C5" s="138" t="s">
        <v>53</v>
      </c>
      <c r="D5" s="214"/>
      <c r="E5" s="215"/>
      <c r="F5" s="136"/>
    </row>
    <row r="6" spans="1:8" ht="15" x14ac:dyDescent="0.25">
      <c r="A6" s="236" t="s">
        <v>47</v>
      </c>
      <c r="B6" s="237"/>
      <c r="C6" s="138" t="s">
        <v>88</v>
      </c>
      <c r="D6" s="214"/>
      <c r="E6" s="215"/>
    </row>
    <row r="7" spans="1:8" ht="15" x14ac:dyDescent="0.25">
      <c r="A7" s="236" t="s">
        <v>48</v>
      </c>
      <c r="B7" s="237"/>
      <c r="C7" s="138" t="s">
        <v>55</v>
      </c>
      <c r="D7" s="214"/>
      <c r="E7" s="215"/>
    </row>
    <row r="8" spans="1:8" ht="15" x14ac:dyDescent="0.25">
      <c r="A8" s="236" t="s">
        <v>73</v>
      </c>
      <c r="B8" s="237"/>
      <c r="C8" s="138" t="s">
        <v>86</v>
      </c>
      <c r="D8" s="214"/>
      <c r="E8" s="215"/>
    </row>
    <row r="9" spans="1:8" ht="15" x14ac:dyDescent="0.25">
      <c r="A9" s="236" t="s">
        <v>84</v>
      </c>
      <c r="B9" s="237"/>
      <c r="C9" s="138" t="s">
        <v>122</v>
      </c>
      <c r="D9" s="214"/>
      <c r="E9" s="215"/>
    </row>
    <row r="10" spans="1:8" ht="15" x14ac:dyDescent="0.25">
      <c r="A10" s="236" t="s">
        <v>85</v>
      </c>
      <c r="B10" s="236"/>
      <c r="C10" s="138">
        <v>20</v>
      </c>
      <c r="D10" s="214"/>
      <c r="E10" s="215"/>
    </row>
    <row r="11" spans="1:8" x14ac:dyDescent="0.2">
      <c r="A11" s="55"/>
      <c r="B11" s="55"/>
    </row>
    <row r="12" spans="1:8" ht="60" x14ac:dyDescent="0.2">
      <c r="A12" s="115" t="s">
        <v>71</v>
      </c>
      <c r="B12" s="116" t="s">
        <v>1</v>
      </c>
      <c r="C12" s="117" t="s">
        <v>70</v>
      </c>
      <c r="D12" s="117" t="s">
        <v>49</v>
      </c>
      <c r="E12" s="116" t="s">
        <v>3</v>
      </c>
    </row>
    <row r="13" spans="1:8" x14ac:dyDescent="0.2">
      <c r="A13" s="118">
        <v>1</v>
      </c>
      <c r="B13" s="139" t="s">
        <v>56</v>
      </c>
      <c r="C13" s="140">
        <v>11</v>
      </c>
      <c r="D13" s="140">
        <v>300</v>
      </c>
      <c r="E13" s="56" t="str">
        <f>IF(D13&lt;72, "", IF(D13&lt;=143, "GANGSA", IF(D13&lt;=215, "PERAK", IF(D13&lt;=287, "EMAS", IF(D13&gt;=288, "NILAM")))))</f>
        <v>NILAM</v>
      </c>
    </row>
    <row r="14" spans="1:8" x14ac:dyDescent="0.2">
      <c r="A14" s="118">
        <v>2</v>
      </c>
      <c r="B14" s="139" t="s">
        <v>57</v>
      </c>
      <c r="C14" s="140">
        <v>10</v>
      </c>
      <c r="D14" s="140">
        <v>200</v>
      </c>
      <c r="E14" s="56" t="str">
        <f t="shared" ref="E14:E62" si="0">IF(D14&lt;72, "", IF(D14&lt;=143, "GANGSA", IF(D14&lt;=215, "PERAK", IF(D14&lt;=287, "EMAS", IF(D14&gt;=288, "NILAM")))))</f>
        <v>PERAK</v>
      </c>
    </row>
    <row r="15" spans="1:8" x14ac:dyDescent="0.2">
      <c r="A15" s="118">
        <v>3</v>
      </c>
      <c r="B15" s="139" t="s">
        <v>58</v>
      </c>
      <c r="C15" s="140">
        <v>6</v>
      </c>
      <c r="D15" s="140">
        <v>250</v>
      </c>
      <c r="E15" s="56" t="str">
        <f t="shared" si="0"/>
        <v>EMAS</v>
      </c>
    </row>
    <row r="16" spans="1:8" x14ac:dyDescent="0.2">
      <c r="A16" s="118">
        <v>4</v>
      </c>
      <c r="B16" s="139" t="s">
        <v>59</v>
      </c>
      <c r="C16" s="140">
        <v>7</v>
      </c>
      <c r="D16" s="140">
        <v>169</v>
      </c>
      <c r="E16" s="56" t="str">
        <f t="shared" si="0"/>
        <v>PERAK</v>
      </c>
    </row>
    <row r="17" spans="1:5" x14ac:dyDescent="0.2">
      <c r="A17" s="118">
        <v>5</v>
      </c>
      <c r="B17" s="139" t="s">
        <v>65</v>
      </c>
      <c r="C17" s="140">
        <v>7</v>
      </c>
      <c r="D17" s="140">
        <v>50</v>
      </c>
      <c r="E17" s="56" t="str">
        <f t="shared" si="0"/>
        <v/>
      </c>
    </row>
    <row r="18" spans="1:5" x14ac:dyDescent="0.2">
      <c r="A18" s="118">
        <v>6</v>
      </c>
      <c r="B18" s="139"/>
      <c r="C18" s="140"/>
      <c r="D18" s="140"/>
      <c r="E18" s="56" t="str">
        <f t="shared" si="0"/>
        <v/>
      </c>
    </row>
    <row r="19" spans="1:5" x14ac:dyDescent="0.2">
      <c r="A19" s="118">
        <v>7</v>
      </c>
      <c r="B19" s="139"/>
      <c r="C19" s="140"/>
      <c r="D19" s="140"/>
      <c r="E19" s="56" t="str">
        <f t="shared" si="0"/>
        <v/>
      </c>
    </row>
    <row r="20" spans="1:5" x14ac:dyDescent="0.2">
      <c r="A20" s="118">
        <v>8</v>
      </c>
      <c r="B20" s="139"/>
      <c r="C20" s="140"/>
      <c r="D20" s="140"/>
      <c r="E20" s="56" t="str">
        <f t="shared" si="0"/>
        <v/>
      </c>
    </row>
    <row r="21" spans="1:5" x14ac:dyDescent="0.2">
      <c r="A21" s="118">
        <v>9</v>
      </c>
      <c r="B21" s="139"/>
      <c r="C21" s="140"/>
      <c r="D21" s="140"/>
      <c r="E21" s="56" t="str">
        <f t="shared" si="0"/>
        <v/>
      </c>
    </row>
    <row r="22" spans="1:5" x14ac:dyDescent="0.2">
      <c r="A22" s="118">
        <v>10</v>
      </c>
      <c r="B22" s="139"/>
      <c r="C22" s="140"/>
      <c r="D22" s="140"/>
      <c r="E22" s="56" t="str">
        <f t="shared" si="0"/>
        <v/>
      </c>
    </row>
    <row r="23" spans="1:5" x14ac:dyDescent="0.2">
      <c r="A23" s="118">
        <v>11</v>
      </c>
      <c r="B23" s="139"/>
      <c r="C23" s="140"/>
      <c r="D23" s="140"/>
      <c r="E23" s="56" t="str">
        <f t="shared" si="0"/>
        <v/>
      </c>
    </row>
    <row r="24" spans="1:5" x14ac:dyDescent="0.2">
      <c r="A24" s="118">
        <v>12</v>
      </c>
      <c r="B24" s="139"/>
      <c r="C24" s="140"/>
      <c r="D24" s="140"/>
      <c r="E24" s="56" t="str">
        <f t="shared" si="0"/>
        <v/>
      </c>
    </row>
    <row r="25" spans="1:5" x14ac:dyDescent="0.2">
      <c r="A25" s="118">
        <v>13</v>
      </c>
      <c r="B25" s="139"/>
      <c r="C25" s="140"/>
      <c r="D25" s="140"/>
      <c r="E25" s="56" t="str">
        <f t="shared" si="0"/>
        <v/>
      </c>
    </row>
    <row r="26" spans="1:5" x14ac:dyDescent="0.2">
      <c r="A26" s="118">
        <v>14</v>
      </c>
      <c r="B26" s="139"/>
      <c r="C26" s="140"/>
      <c r="D26" s="140"/>
      <c r="E26" s="56" t="str">
        <f t="shared" si="0"/>
        <v/>
      </c>
    </row>
    <row r="27" spans="1:5" x14ac:dyDescent="0.2">
      <c r="A27" s="118">
        <v>15</v>
      </c>
      <c r="B27" s="139"/>
      <c r="C27" s="140"/>
      <c r="D27" s="140"/>
      <c r="E27" s="56" t="str">
        <f t="shared" si="0"/>
        <v/>
      </c>
    </row>
    <row r="28" spans="1:5" x14ac:dyDescent="0.2">
      <c r="A28" s="118">
        <v>16</v>
      </c>
      <c r="B28" s="139"/>
      <c r="C28" s="140"/>
      <c r="D28" s="140"/>
      <c r="E28" s="56" t="str">
        <f t="shared" si="0"/>
        <v/>
      </c>
    </row>
    <row r="29" spans="1:5" x14ac:dyDescent="0.2">
      <c r="A29" s="118">
        <v>17</v>
      </c>
      <c r="B29" s="139"/>
      <c r="C29" s="140"/>
      <c r="D29" s="140"/>
      <c r="E29" s="56" t="str">
        <f t="shared" si="0"/>
        <v/>
      </c>
    </row>
    <row r="30" spans="1:5" x14ac:dyDescent="0.2">
      <c r="A30" s="118">
        <v>18</v>
      </c>
      <c r="B30" s="139"/>
      <c r="C30" s="140"/>
      <c r="D30" s="140"/>
      <c r="E30" s="56" t="str">
        <f t="shared" si="0"/>
        <v/>
      </c>
    </row>
    <row r="31" spans="1:5" x14ac:dyDescent="0.2">
      <c r="A31" s="118">
        <v>19</v>
      </c>
      <c r="B31" s="139"/>
      <c r="C31" s="140"/>
      <c r="D31" s="140"/>
      <c r="E31" s="56" t="str">
        <f t="shared" si="0"/>
        <v/>
      </c>
    </row>
    <row r="32" spans="1:5" x14ac:dyDescent="0.2">
      <c r="A32" s="118">
        <v>20</v>
      </c>
      <c r="B32" s="139"/>
      <c r="C32" s="140"/>
      <c r="D32" s="140"/>
      <c r="E32" s="56" t="str">
        <f t="shared" si="0"/>
        <v/>
      </c>
    </row>
    <row r="33" spans="1:5" x14ac:dyDescent="0.2">
      <c r="A33" s="118">
        <v>21</v>
      </c>
      <c r="B33" s="139"/>
      <c r="C33" s="140"/>
      <c r="D33" s="140"/>
      <c r="E33" s="56" t="str">
        <f t="shared" si="0"/>
        <v/>
      </c>
    </row>
    <row r="34" spans="1:5" x14ac:dyDescent="0.2">
      <c r="A34" s="118">
        <v>22</v>
      </c>
      <c r="B34" s="139"/>
      <c r="C34" s="140"/>
      <c r="D34" s="140"/>
      <c r="E34" s="56" t="str">
        <f t="shared" si="0"/>
        <v/>
      </c>
    </row>
    <row r="35" spans="1:5" x14ac:dyDescent="0.2">
      <c r="A35" s="118">
        <v>23</v>
      </c>
      <c r="B35" s="139"/>
      <c r="C35" s="140"/>
      <c r="D35" s="140"/>
      <c r="E35" s="56" t="str">
        <f t="shared" si="0"/>
        <v/>
      </c>
    </row>
    <row r="36" spans="1:5" x14ac:dyDescent="0.2">
      <c r="A36" s="118">
        <v>24</v>
      </c>
      <c r="B36" s="139"/>
      <c r="C36" s="140"/>
      <c r="D36" s="140"/>
      <c r="E36" s="56" t="str">
        <f t="shared" si="0"/>
        <v/>
      </c>
    </row>
    <row r="37" spans="1:5" x14ac:dyDescent="0.2">
      <c r="A37" s="118">
        <v>25</v>
      </c>
      <c r="B37" s="139"/>
      <c r="C37" s="140"/>
      <c r="D37" s="140"/>
      <c r="E37" s="56" t="str">
        <f t="shared" si="0"/>
        <v/>
      </c>
    </row>
    <row r="38" spans="1:5" x14ac:dyDescent="0.2">
      <c r="A38" s="118">
        <v>26</v>
      </c>
      <c r="B38" s="139"/>
      <c r="C38" s="140"/>
      <c r="D38" s="140"/>
      <c r="E38" s="56" t="str">
        <f t="shared" si="0"/>
        <v/>
      </c>
    </row>
    <row r="39" spans="1:5" x14ac:dyDescent="0.2">
      <c r="A39" s="118">
        <v>27</v>
      </c>
      <c r="B39" s="139"/>
      <c r="C39" s="140"/>
      <c r="D39" s="140"/>
      <c r="E39" s="56" t="str">
        <f t="shared" si="0"/>
        <v/>
      </c>
    </row>
    <row r="40" spans="1:5" x14ac:dyDescent="0.2">
      <c r="A40" s="118">
        <v>28</v>
      </c>
      <c r="B40" s="139"/>
      <c r="C40" s="140"/>
      <c r="D40" s="140"/>
      <c r="E40" s="56" t="str">
        <f t="shared" si="0"/>
        <v/>
      </c>
    </row>
    <row r="41" spans="1:5" x14ac:dyDescent="0.2">
      <c r="A41" s="118">
        <v>29</v>
      </c>
      <c r="B41" s="139"/>
      <c r="C41" s="140"/>
      <c r="D41" s="140"/>
      <c r="E41" s="56" t="str">
        <f t="shared" si="0"/>
        <v/>
      </c>
    </row>
    <row r="42" spans="1:5" x14ac:dyDescent="0.2">
      <c r="A42" s="118">
        <v>30</v>
      </c>
      <c r="B42" s="139"/>
      <c r="C42" s="140"/>
      <c r="D42" s="140"/>
      <c r="E42" s="56" t="str">
        <f t="shared" si="0"/>
        <v/>
      </c>
    </row>
    <row r="43" spans="1:5" x14ac:dyDescent="0.2">
      <c r="A43" s="118">
        <v>31</v>
      </c>
      <c r="B43" s="139"/>
      <c r="C43" s="140"/>
      <c r="D43" s="140"/>
      <c r="E43" s="56" t="str">
        <f t="shared" si="0"/>
        <v/>
      </c>
    </row>
    <row r="44" spans="1:5" x14ac:dyDescent="0.2">
      <c r="A44" s="118">
        <v>32</v>
      </c>
      <c r="B44" s="139"/>
      <c r="C44" s="140"/>
      <c r="D44" s="140"/>
      <c r="E44" s="56" t="str">
        <f t="shared" si="0"/>
        <v/>
      </c>
    </row>
    <row r="45" spans="1:5" x14ac:dyDescent="0.2">
      <c r="A45" s="118">
        <v>33</v>
      </c>
      <c r="B45" s="139"/>
      <c r="C45" s="140"/>
      <c r="D45" s="140"/>
      <c r="E45" s="56" t="str">
        <f t="shared" si="0"/>
        <v/>
      </c>
    </row>
    <row r="46" spans="1:5" x14ac:dyDescent="0.2">
      <c r="A46" s="118">
        <v>34</v>
      </c>
      <c r="B46" s="139"/>
      <c r="C46" s="140"/>
      <c r="D46" s="140"/>
      <c r="E46" s="56" t="str">
        <f t="shared" si="0"/>
        <v/>
      </c>
    </row>
    <row r="47" spans="1:5" x14ac:dyDescent="0.2">
      <c r="A47" s="118">
        <v>35</v>
      </c>
      <c r="B47" s="139"/>
      <c r="C47" s="140"/>
      <c r="D47" s="140"/>
      <c r="E47" s="56" t="str">
        <f t="shared" si="0"/>
        <v/>
      </c>
    </row>
    <row r="48" spans="1:5" x14ac:dyDescent="0.2">
      <c r="A48" s="118">
        <v>36</v>
      </c>
      <c r="B48" s="139"/>
      <c r="C48" s="140"/>
      <c r="D48" s="140"/>
      <c r="E48" s="56" t="str">
        <f t="shared" si="0"/>
        <v/>
      </c>
    </row>
    <row r="49" spans="1:5" x14ac:dyDescent="0.2">
      <c r="A49" s="118">
        <v>37</v>
      </c>
      <c r="B49" s="139"/>
      <c r="C49" s="140"/>
      <c r="D49" s="140"/>
      <c r="E49" s="56" t="str">
        <f t="shared" si="0"/>
        <v/>
      </c>
    </row>
    <row r="50" spans="1:5" x14ac:dyDescent="0.2">
      <c r="A50" s="118">
        <v>38</v>
      </c>
      <c r="B50" s="139"/>
      <c r="C50" s="140"/>
      <c r="D50" s="140"/>
      <c r="E50" s="56" t="str">
        <f t="shared" si="0"/>
        <v/>
      </c>
    </row>
    <row r="51" spans="1:5" x14ac:dyDescent="0.2">
      <c r="A51" s="118">
        <v>39</v>
      </c>
      <c r="B51" s="139"/>
      <c r="C51" s="140"/>
      <c r="D51" s="140"/>
      <c r="E51" s="56" t="str">
        <f t="shared" si="0"/>
        <v/>
      </c>
    </row>
    <row r="52" spans="1:5" x14ac:dyDescent="0.2">
      <c r="A52" s="118">
        <v>40</v>
      </c>
      <c r="B52" s="139"/>
      <c r="C52" s="140"/>
      <c r="D52" s="140"/>
      <c r="E52" s="56" t="str">
        <f t="shared" si="0"/>
        <v/>
      </c>
    </row>
    <row r="53" spans="1:5" x14ac:dyDescent="0.2">
      <c r="A53" s="118">
        <v>41</v>
      </c>
      <c r="B53" s="139"/>
      <c r="C53" s="140"/>
      <c r="D53" s="140"/>
      <c r="E53" s="56" t="str">
        <f t="shared" si="0"/>
        <v/>
      </c>
    </row>
    <row r="54" spans="1:5" x14ac:dyDescent="0.2">
      <c r="A54" s="118">
        <v>42</v>
      </c>
      <c r="B54" s="139"/>
      <c r="C54" s="140"/>
      <c r="D54" s="140"/>
      <c r="E54" s="56" t="str">
        <f t="shared" si="0"/>
        <v/>
      </c>
    </row>
    <row r="55" spans="1:5" x14ac:dyDescent="0.2">
      <c r="A55" s="118">
        <v>43</v>
      </c>
      <c r="B55" s="139"/>
      <c r="C55" s="140"/>
      <c r="D55" s="140"/>
      <c r="E55" s="56" t="str">
        <f t="shared" si="0"/>
        <v/>
      </c>
    </row>
    <row r="56" spans="1:5" x14ac:dyDescent="0.2">
      <c r="A56" s="118">
        <v>44</v>
      </c>
      <c r="B56" s="139"/>
      <c r="C56" s="140"/>
      <c r="D56" s="140"/>
      <c r="E56" s="56" t="str">
        <f t="shared" si="0"/>
        <v/>
      </c>
    </row>
    <row r="57" spans="1:5" x14ac:dyDescent="0.2">
      <c r="A57" s="118">
        <v>45</v>
      </c>
      <c r="B57" s="139"/>
      <c r="C57" s="140"/>
      <c r="D57" s="140"/>
      <c r="E57" s="56" t="str">
        <f t="shared" si="0"/>
        <v/>
      </c>
    </row>
    <row r="58" spans="1:5" x14ac:dyDescent="0.2">
      <c r="A58" s="118">
        <v>46</v>
      </c>
      <c r="B58" s="139"/>
      <c r="C58" s="140"/>
      <c r="D58" s="140"/>
      <c r="E58" s="56" t="str">
        <f t="shared" si="0"/>
        <v/>
      </c>
    </row>
    <row r="59" spans="1:5" x14ac:dyDescent="0.2">
      <c r="A59" s="118">
        <v>47</v>
      </c>
      <c r="B59" s="139"/>
      <c r="C59" s="140"/>
      <c r="D59" s="140"/>
      <c r="E59" s="56" t="str">
        <f t="shared" si="0"/>
        <v/>
      </c>
    </row>
    <row r="60" spans="1:5" x14ac:dyDescent="0.2">
      <c r="A60" s="118">
        <v>48</v>
      </c>
      <c r="B60" s="139"/>
      <c r="C60" s="140"/>
      <c r="D60" s="140"/>
      <c r="E60" s="56" t="str">
        <f t="shared" si="0"/>
        <v/>
      </c>
    </row>
    <row r="61" spans="1:5" x14ac:dyDescent="0.2">
      <c r="A61" s="118">
        <v>49</v>
      </c>
      <c r="B61" s="139"/>
      <c r="C61" s="140"/>
      <c r="D61" s="140"/>
      <c r="E61" s="56" t="str">
        <f t="shared" si="0"/>
        <v/>
      </c>
    </row>
    <row r="62" spans="1:5" x14ac:dyDescent="0.2">
      <c r="A62" s="118">
        <v>50</v>
      </c>
      <c r="B62" s="139"/>
      <c r="C62" s="140"/>
      <c r="D62" s="140"/>
      <c r="E62" s="56" t="str">
        <f t="shared" si="0"/>
        <v/>
      </c>
    </row>
    <row r="63" spans="1:5" ht="15" x14ac:dyDescent="0.25">
      <c r="A63" s="246" t="s">
        <v>66</v>
      </c>
      <c r="B63" s="247"/>
      <c r="C63" s="103">
        <f>SUM(C13:C62)</f>
        <v>41</v>
      </c>
      <c r="D63" s="103">
        <f>SUM(D13:D62)</f>
        <v>969</v>
      </c>
      <c r="E63" s="251"/>
    </row>
    <row r="64" spans="1:5" ht="15" x14ac:dyDescent="0.25">
      <c r="A64" s="248" t="s">
        <v>50</v>
      </c>
      <c r="B64" s="249"/>
      <c r="C64" s="104">
        <f>(C63/C10)</f>
        <v>2.0499999999999998</v>
      </c>
      <c r="D64" s="105"/>
      <c r="E64" s="252"/>
    </row>
    <row r="65" spans="1:7" ht="15" x14ac:dyDescent="0.25">
      <c r="A65" s="238" t="s">
        <v>5</v>
      </c>
      <c r="B65" s="239"/>
      <c r="C65" s="58"/>
      <c r="D65" s="59"/>
      <c r="E65" s="106">
        <f>COUNTIF(E13:E62, "GANGSA")</f>
        <v>0</v>
      </c>
    </row>
    <row r="66" spans="1:7" ht="15" x14ac:dyDescent="0.25">
      <c r="A66" s="240" t="s">
        <v>6</v>
      </c>
      <c r="B66" s="241"/>
      <c r="C66" s="60"/>
      <c r="D66" s="61"/>
      <c r="E66" s="107">
        <f>COUNTIF(E13:E62, "PERAK")</f>
        <v>2</v>
      </c>
    </row>
    <row r="67" spans="1:7" ht="15" x14ac:dyDescent="0.25">
      <c r="A67" s="242" t="s">
        <v>7</v>
      </c>
      <c r="B67" s="243"/>
      <c r="C67" s="62"/>
      <c r="D67" s="63"/>
      <c r="E67" s="108">
        <f>COUNTIF(E13:E62, "EMAS")</f>
        <v>1</v>
      </c>
    </row>
    <row r="68" spans="1:7" ht="15" x14ac:dyDescent="0.25">
      <c r="A68" s="244" t="s">
        <v>8</v>
      </c>
      <c r="B68" s="245"/>
      <c r="C68" s="64"/>
      <c r="D68" s="65"/>
      <c r="E68" s="109">
        <f>COUNTIF(E13:E62, "GANGSA")</f>
        <v>0</v>
      </c>
    </row>
    <row r="69" spans="1:7" ht="15" x14ac:dyDescent="0.25">
      <c r="A69" s="66"/>
      <c r="B69" s="66"/>
      <c r="C69" s="67"/>
      <c r="D69" s="68"/>
    </row>
    <row r="70" spans="1:7" x14ac:dyDescent="0.2">
      <c r="A70" s="235" t="s">
        <v>51</v>
      </c>
      <c r="B70" s="235"/>
      <c r="G70" s="69"/>
    </row>
    <row r="71" spans="1:7" ht="14.1" customHeight="1" x14ac:dyDescent="0.2">
      <c r="A71" s="233" t="s">
        <v>46</v>
      </c>
      <c r="B71" s="233"/>
      <c r="C71" s="233"/>
      <c r="D71" s="233"/>
      <c r="E71" s="221" t="s">
        <v>135</v>
      </c>
      <c r="F71" s="222"/>
      <c r="G71" s="223"/>
    </row>
    <row r="72" spans="1:7" x14ac:dyDescent="0.2">
      <c r="A72" s="233" t="s">
        <v>3</v>
      </c>
      <c r="B72" s="233"/>
      <c r="C72" s="233" t="s">
        <v>4</v>
      </c>
      <c r="D72" s="233"/>
      <c r="E72" s="224"/>
      <c r="F72" s="225"/>
      <c r="G72" s="226"/>
    </row>
    <row r="73" spans="1:7" x14ac:dyDescent="0.2">
      <c r="A73" s="231" t="s">
        <v>5</v>
      </c>
      <c r="B73" s="231"/>
      <c r="C73" s="231" t="s">
        <v>78</v>
      </c>
      <c r="D73" s="231"/>
      <c r="E73" s="224"/>
      <c r="F73" s="225"/>
      <c r="G73" s="226"/>
    </row>
    <row r="74" spans="1:7" x14ac:dyDescent="0.2">
      <c r="A74" s="232" t="s">
        <v>6</v>
      </c>
      <c r="B74" s="232"/>
      <c r="C74" s="232" t="s">
        <v>79</v>
      </c>
      <c r="D74" s="232"/>
      <c r="E74" s="224"/>
      <c r="F74" s="225"/>
      <c r="G74" s="226"/>
    </row>
    <row r="75" spans="1:7" x14ac:dyDescent="0.2">
      <c r="A75" s="234" t="s">
        <v>7</v>
      </c>
      <c r="B75" s="234"/>
      <c r="C75" s="234" t="s">
        <v>80</v>
      </c>
      <c r="D75" s="234"/>
      <c r="E75" s="224"/>
      <c r="F75" s="225"/>
      <c r="G75" s="226"/>
    </row>
    <row r="76" spans="1:7" x14ac:dyDescent="0.2">
      <c r="A76" s="230" t="s">
        <v>8</v>
      </c>
      <c r="B76" s="230"/>
      <c r="C76" s="230" t="s">
        <v>81</v>
      </c>
      <c r="D76" s="230"/>
      <c r="E76" s="227"/>
      <c r="F76" s="228"/>
      <c r="G76" s="229"/>
    </row>
    <row r="77" spans="1:7" x14ac:dyDescent="0.2">
      <c r="G77" s="69"/>
    </row>
    <row r="78" spans="1:7" x14ac:dyDescent="0.2">
      <c r="G78" s="70"/>
    </row>
    <row r="79" spans="1:7" x14ac:dyDescent="0.2">
      <c r="A79" s="54" t="s">
        <v>121</v>
      </c>
    </row>
    <row r="80" spans="1:7" ht="15" x14ac:dyDescent="0.25">
      <c r="A80" s="55">
        <v>1</v>
      </c>
      <c r="B80" s="54" t="s">
        <v>124</v>
      </c>
    </row>
    <row r="81" spans="1:2" ht="15" x14ac:dyDescent="0.25">
      <c r="A81" s="55">
        <v>2</v>
      </c>
      <c r="B81" s="54" t="s">
        <v>125</v>
      </c>
    </row>
    <row r="82" spans="1:2" ht="15" x14ac:dyDescent="0.25">
      <c r="A82" s="55">
        <v>3</v>
      </c>
      <c r="B82" s="54" t="s">
        <v>123</v>
      </c>
    </row>
    <row r="83" spans="1:2" x14ac:dyDescent="0.2">
      <c r="A83" s="55">
        <v>4</v>
      </c>
      <c r="B83" s="54" t="s">
        <v>126</v>
      </c>
    </row>
    <row r="84" spans="1:2" x14ac:dyDescent="0.2">
      <c r="A84" s="55"/>
      <c r="B84" s="54" t="s">
        <v>127</v>
      </c>
    </row>
    <row r="85" spans="1:2" x14ac:dyDescent="0.2">
      <c r="A85" s="55"/>
      <c r="B85" s="54" t="s">
        <v>128</v>
      </c>
    </row>
    <row r="86" spans="1:2" x14ac:dyDescent="0.2">
      <c r="A86" s="55"/>
      <c r="B86" s="54" t="s">
        <v>129</v>
      </c>
    </row>
    <row r="87" spans="1:2" x14ac:dyDescent="0.2">
      <c r="A87" s="55"/>
      <c r="B87" s="54" t="s">
        <v>130</v>
      </c>
    </row>
    <row r="88" spans="1:2" x14ac:dyDescent="0.2">
      <c r="A88" s="55"/>
      <c r="B88" s="54" t="s">
        <v>131</v>
      </c>
    </row>
    <row r="89" spans="1:2" x14ac:dyDescent="0.2">
      <c r="A89" s="55"/>
      <c r="B89" s="54" t="s">
        <v>132</v>
      </c>
    </row>
    <row r="90" spans="1:2" x14ac:dyDescent="0.2">
      <c r="A90" s="55"/>
      <c r="B90" s="54" t="s">
        <v>133</v>
      </c>
    </row>
    <row r="91" spans="1:2" x14ac:dyDescent="0.2">
      <c r="A91" s="55"/>
      <c r="B91" s="54" t="s">
        <v>134</v>
      </c>
    </row>
    <row r="92" spans="1:2" x14ac:dyDescent="0.2">
      <c r="A92" s="55">
        <v>5</v>
      </c>
      <c r="B92" s="54" t="s">
        <v>136</v>
      </c>
    </row>
  </sheetData>
  <sheetProtection password="CC0D" sheet="1" objects="1" scenarios="1" selectLockedCells="1"/>
  <mergeCells count="29">
    <mergeCell ref="A2:E2"/>
    <mergeCell ref="A8:B8"/>
    <mergeCell ref="A1:E1"/>
    <mergeCell ref="E63:E64"/>
    <mergeCell ref="A6:B6"/>
    <mergeCell ref="A4:B4"/>
    <mergeCell ref="A9:B9"/>
    <mergeCell ref="A7:B7"/>
    <mergeCell ref="A70:B70"/>
    <mergeCell ref="A5:B5"/>
    <mergeCell ref="A65:B65"/>
    <mergeCell ref="A66:B66"/>
    <mergeCell ref="A67:B67"/>
    <mergeCell ref="A68:B68"/>
    <mergeCell ref="A10:B10"/>
    <mergeCell ref="A63:B63"/>
    <mergeCell ref="A64:B64"/>
    <mergeCell ref="E71:G76"/>
    <mergeCell ref="C76:D76"/>
    <mergeCell ref="A73:B73"/>
    <mergeCell ref="C73:D73"/>
    <mergeCell ref="A74:B74"/>
    <mergeCell ref="C74:D74"/>
    <mergeCell ref="A71:D71"/>
    <mergeCell ref="A72:B72"/>
    <mergeCell ref="C72:D72"/>
    <mergeCell ref="A75:B75"/>
    <mergeCell ref="C75:D75"/>
    <mergeCell ref="A76:B76"/>
  </mergeCells>
  <pageMargins left="0.45" right="0.45" top="0.75" bottom="0.75" header="0.3" footer="0.3"/>
  <pageSetup orientation="portrait" verticalDpi="0" r:id="rId1"/>
  <ignoredErrors>
    <ignoredError sqref="D63" emptyCellReferenc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Sheet1!$B$2:$B$3</xm:f>
          </x14:formula1>
          <xm:sqref>C5:E5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7" sqref="B7"/>
    </sheetView>
  </sheetViews>
  <sheetFormatPr defaultColWidth="11.42578125" defaultRowHeight="15" x14ac:dyDescent="0.25"/>
  <sheetData>
    <row r="2" spans="2:2" x14ac:dyDescent="0.25">
      <c r="B2" t="s">
        <v>53</v>
      </c>
    </row>
    <row r="3" spans="2:2" x14ac:dyDescent="0.25">
      <c r="B3" t="s">
        <v>54</v>
      </c>
    </row>
    <row r="5" spans="2:2" x14ac:dyDescent="0.25">
      <c r="B5" t="s">
        <v>92</v>
      </c>
    </row>
    <row r="6" spans="2:2" x14ac:dyDescent="0.25">
      <c r="B6" t="s">
        <v>93</v>
      </c>
    </row>
    <row r="7" spans="2:2" x14ac:dyDescent="0.25">
      <c r="B7" t="s">
        <v>94</v>
      </c>
    </row>
    <row r="8" spans="2:2" x14ac:dyDescent="0.25">
      <c r="B8" t="s">
        <v>60</v>
      </c>
    </row>
    <row r="9" spans="2:2" x14ac:dyDescent="0.25">
      <c r="B9" t="s">
        <v>61</v>
      </c>
    </row>
    <row r="10" spans="2:2" x14ac:dyDescent="0.25">
      <c r="B10" t="s">
        <v>62</v>
      </c>
    </row>
    <row r="11" spans="2:2" x14ac:dyDescent="0.25">
      <c r="B11" t="s">
        <v>95</v>
      </c>
    </row>
    <row r="12" spans="2:2" x14ac:dyDescent="0.25">
      <c r="B12" t="s">
        <v>96</v>
      </c>
    </row>
  </sheetData>
  <sheetProtection password="CC0D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zoomScale="110" zoomScaleNormal="110" zoomScalePageLayoutView="150" workbookViewId="0">
      <selection activeCell="D8" sqref="D8"/>
    </sheetView>
  </sheetViews>
  <sheetFormatPr defaultColWidth="8.85546875" defaultRowHeight="14.25" x14ac:dyDescent="0.2"/>
  <cols>
    <col min="1" max="1" width="4.7109375" style="54" customWidth="1"/>
    <col min="2" max="2" width="34.85546875" style="54" customWidth="1"/>
    <col min="3" max="3" width="12" style="54" customWidth="1"/>
    <col min="4" max="5" width="15" style="54" customWidth="1"/>
    <col min="6" max="6" width="14" style="54" customWidth="1"/>
    <col min="7" max="16384" width="8.85546875" style="54"/>
  </cols>
  <sheetData>
    <row r="1" spans="1:9" ht="18" x14ac:dyDescent="0.25">
      <c r="A1" s="336" t="s">
        <v>90</v>
      </c>
      <c r="B1" s="336"/>
      <c r="C1" s="336"/>
      <c r="D1" s="336"/>
      <c r="E1" s="336"/>
      <c r="F1" s="336"/>
    </row>
    <row r="2" spans="1:9" ht="15" x14ac:dyDescent="0.2">
      <c r="A2" s="250" t="s">
        <v>89</v>
      </c>
      <c r="B2" s="250"/>
      <c r="C2" s="250"/>
      <c r="D2" s="250"/>
      <c r="E2" s="250"/>
      <c r="F2" s="250"/>
      <c r="G2" s="1"/>
      <c r="H2" s="1"/>
      <c r="I2" s="1"/>
    </row>
    <row r="3" spans="1:9" ht="15" x14ac:dyDescent="0.2">
      <c r="A3" s="81"/>
      <c r="B3" s="81"/>
      <c r="C3" s="81"/>
      <c r="D3" s="81"/>
      <c r="E3" s="81"/>
      <c r="F3" s="81"/>
      <c r="G3" s="1"/>
      <c r="H3" s="1"/>
      <c r="I3" s="1"/>
    </row>
    <row r="4" spans="1:9" ht="15" x14ac:dyDescent="0.25">
      <c r="A4" s="236" t="s">
        <v>0</v>
      </c>
      <c r="B4" s="253"/>
      <c r="C4" s="66"/>
      <c r="D4" s="83" t="str">
        <f>'1-Rekod Jauhari Kelas-SM'!C4</f>
        <v>SMK BDR TUN HUSSEIN ONN</v>
      </c>
      <c r="E4" s="84"/>
      <c r="F4" s="85"/>
    </row>
    <row r="5" spans="1:9" ht="15" x14ac:dyDescent="0.25">
      <c r="A5" s="236" t="s">
        <v>52</v>
      </c>
      <c r="B5" s="253"/>
      <c r="C5" s="66"/>
      <c r="D5" s="83" t="str">
        <f>'1-Rekod Jauhari Kelas-SM'!C5</f>
        <v>BANDAR</v>
      </c>
      <c r="E5" s="86"/>
      <c r="F5" s="87"/>
    </row>
    <row r="6" spans="1:9" ht="15" x14ac:dyDescent="0.25">
      <c r="A6" s="236" t="s">
        <v>47</v>
      </c>
      <c r="B6" s="253"/>
      <c r="C6" s="66"/>
      <c r="D6" s="83" t="str">
        <f>'1-Rekod Jauhari Kelas-SM'!C6</f>
        <v>CHERAS</v>
      </c>
      <c r="E6" s="86"/>
      <c r="F6" s="87"/>
    </row>
    <row r="7" spans="1:9" ht="15" x14ac:dyDescent="0.25">
      <c r="A7" s="236" t="s">
        <v>48</v>
      </c>
      <c r="B7" s="253"/>
      <c r="C7" s="66"/>
      <c r="D7" s="83" t="str">
        <f>'1-Rekod Jauhari Kelas-SM'!C7</f>
        <v>MAC</v>
      </c>
      <c r="E7" s="86"/>
      <c r="F7" s="87"/>
    </row>
    <row r="8" spans="1:9" ht="15" x14ac:dyDescent="0.25">
      <c r="A8" s="236" t="s">
        <v>73</v>
      </c>
      <c r="B8" s="253"/>
      <c r="C8" s="66"/>
      <c r="D8" s="216" t="s">
        <v>95</v>
      </c>
      <c r="E8" s="219"/>
      <c r="F8" s="220"/>
    </row>
    <row r="9" spans="1:9" ht="15" x14ac:dyDescent="0.25">
      <c r="A9" s="236" t="s">
        <v>74</v>
      </c>
      <c r="B9" s="253"/>
      <c r="C9" s="66"/>
      <c r="D9" s="254" t="s">
        <v>120</v>
      </c>
      <c r="E9" s="255"/>
      <c r="F9" s="256"/>
    </row>
    <row r="10" spans="1:9" ht="15" x14ac:dyDescent="0.25">
      <c r="A10" s="71" t="s">
        <v>75</v>
      </c>
      <c r="B10" s="66"/>
      <c r="C10" s="66"/>
      <c r="D10" s="83">
        <f>C45</f>
        <v>148</v>
      </c>
      <c r="E10" s="86"/>
      <c r="F10" s="87"/>
    </row>
    <row r="11" spans="1:9" x14ac:dyDescent="0.2">
      <c r="A11" s="55"/>
      <c r="B11" s="55"/>
      <c r="C11" s="55"/>
    </row>
    <row r="12" spans="1:9" ht="42" customHeight="1" x14ac:dyDescent="0.2">
      <c r="A12" s="261" t="s">
        <v>2</v>
      </c>
      <c r="B12" s="261" t="s">
        <v>76</v>
      </c>
      <c r="C12" s="261" t="s">
        <v>63</v>
      </c>
      <c r="D12" s="263" t="s">
        <v>70</v>
      </c>
      <c r="E12" s="263" t="s">
        <v>49</v>
      </c>
      <c r="F12" s="265" t="s">
        <v>64</v>
      </c>
      <c r="G12" s="266"/>
      <c r="H12" s="266"/>
      <c r="I12" s="267"/>
    </row>
    <row r="13" spans="1:9" x14ac:dyDescent="0.2">
      <c r="A13" s="262"/>
      <c r="B13" s="262"/>
      <c r="C13" s="262"/>
      <c r="D13" s="264"/>
      <c r="E13" s="264"/>
      <c r="F13" s="72" t="s">
        <v>5</v>
      </c>
      <c r="G13" s="73" t="s">
        <v>6</v>
      </c>
      <c r="H13" s="74" t="s">
        <v>7</v>
      </c>
      <c r="I13" s="75" t="s">
        <v>8</v>
      </c>
    </row>
    <row r="14" spans="1:9" x14ac:dyDescent="0.2">
      <c r="A14" s="88">
        <v>1</v>
      </c>
      <c r="B14" s="139" t="s">
        <v>97</v>
      </c>
      <c r="C14" s="139">
        <v>40</v>
      </c>
      <c r="D14" s="140">
        <v>400</v>
      </c>
      <c r="E14" s="140">
        <v>10000</v>
      </c>
      <c r="F14" s="140">
        <v>1</v>
      </c>
      <c r="G14" s="140">
        <v>2</v>
      </c>
      <c r="H14" s="140">
        <v>1</v>
      </c>
      <c r="I14" s="140">
        <v>1</v>
      </c>
    </row>
    <row r="15" spans="1:9" x14ac:dyDescent="0.2">
      <c r="A15" s="88">
        <v>2</v>
      </c>
      <c r="B15" s="139" t="s">
        <v>98</v>
      </c>
      <c r="C15" s="139">
        <v>35</v>
      </c>
      <c r="D15" s="140">
        <v>350</v>
      </c>
      <c r="E15" s="140">
        <v>12000</v>
      </c>
      <c r="F15" s="140">
        <v>2</v>
      </c>
      <c r="G15" s="140">
        <v>2</v>
      </c>
      <c r="H15" s="140">
        <v>3</v>
      </c>
      <c r="I15" s="140">
        <v>1</v>
      </c>
    </row>
    <row r="16" spans="1:9" x14ac:dyDescent="0.2">
      <c r="A16" s="88">
        <v>3</v>
      </c>
      <c r="B16" s="139" t="s">
        <v>99</v>
      </c>
      <c r="C16" s="139">
        <v>36</v>
      </c>
      <c r="D16" s="140">
        <v>360</v>
      </c>
      <c r="E16" s="140">
        <v>13000</v>
      </c>
      <c r="F16" s="140">
        <v>2</v>
      </c>
      <c r="G16" s="140">
        <v>4</v>
      </c>
      <c r="H16" s="140">
        <v>3</v>
      </c>
      <c r="I16" s="140">
        <v>1</v>
      </c>
    </row>
    <row r="17" spans="1:9" x14ac:dyDescent="0.2">
      <c r="A17" s="88">
        <v>4</v>
      </c>
      <c r="B17" s="139" t="s">
        <v>100</v>
      </c>
      <c r="C17" s="139">
        <v>37</v>
      </c>
      <c r="D17" s="140">
        <v>370</v>
      </c>
      <c r="E17" s="140">
        <v>11000</v>
      </c>
      <c r="F17" s="140">
        <v>2</v>
      </c>
      <c r="G17" s="140">
        <v>1</v>
      </c>
      <c r="H17" s="140">
        <v>2</v>
      </c>
      <c r="I17" s="140">
        <v>4</v>
      </c>
    </row>
    <row r="18" spans="1:9" x14ac:dyDescent="0.2">
      <c r="A18" s="88">
        <v>5</v>
      </c>
      <c r="B18" s="139"/>
      <c r="C18" s="139"/>
      <c r="D18" s="140"/>
      <c r="E18" s="140"/>
      <c r="F18" s="140"/>
      <c r="G18" s="140"/>
      <c r="H18" s="140"/>
      <c r="I18" s="140"/>
    </row>
    <row r="19" spans="1:9" x14ac:dyDescent="0.2">
      <c r="A19" s="88">
        <v>6</v>
      </c>
      <c r="B19" s="139"/>
      <c r="C19" s="139"/>
      <c r="D19" s="140"/>
      <c r="E19" s="140"/>
      <c r="F19" s="140"/>
      <c r="G19" s="140"/>
      <c r="H19" s="140"/>
      <c r="I19" s="140"/>
    </row>
    <row r="20" spans="1:9" x14ac:dyDescent="0.2">
      <c r="A20" s="88">
        <v>7</v>
      </c>
      <c r="B20" s="139"/>
      <c r="C20" s="139"/>
      <c r="D20" s="140"/>
      <c r="E20" s="140"/>
      <c r="F20" s="140"/>
      <c r="G20" s="140"/>
      <c r="H20" s="140"/>
      <c r="I20" s="140"/>
    </row>
    <row r="21" spans="1:9" x14ac:dyDescent="0.2">
      <c r="A21" s="88">
        <v>8</v>
      </c>
      <c r="B21" s="139"/>
      <c r="C21" s="139"/>
      <c r="D21" s="140"/>
      <c r="E21" s="140"/>
      <c r="F21" s="140"/>
      <c r="G21" s="140"/>
      <c r="H21" s="140"/>
      <c r="I21" s="140"/>
    </row>
    <row r="22" spans="1:9" x14ac:dyDescent="0.2">
      <c r="A22" s="88">
        <v>9</v>
      </c>
      <c r="B22" s="139"/>
      <c r="C22" s="139"/>
      <c r="D22" s="140"/>
      <c r="E22" s="140"/>
      <c r="F22" s="140"/>
      <c r="G22" s="140"/>
      <c r="H22" s="140"/>
      <c r="I22" s="140"/>
    </row>
    <row r="23" spans="1:9" x14ac:dyDescent="0.2">
      <c r="A23" s="88">
        <v>10</v>
      </c>
      <c r="B23" s="139"/>
      <c r="C23" s="139"/>
      <c r="D23" s="140"/>
      <c r="E23" s="140"/>
      <c r="F23" s="140"/>
      <c r="G23" s="140"/>
      <c r="H23" s="140"/>
      <c r="I23" s="140"/>
    </row>
    <row r="24" spans="1:9" x14ac:dyDescent="0.2">
      <c r="A24" s="88">
        <v>11</v>
      </c>
      <c r="B24" s="139"/>
      <c r="C24" s="139"/>
      <c r="D24" s="140"/>
      <c r="E24" s="140"/>
      <c r="F24" s="140"/>
      <c r="G24" s="140"/>
      <c r="H24" s="140"/>
      <c r="I24" s="140"/>
    </row>
    <row r="25" spans="1:9" x14ac:dyDescent="0.2">
      <c r="A25" s="88">
        <v>12</v>
      </c>
      <c r="B25" s="139"/>
      <c r="C25" s="139"/>
      <c r="D25" s="140"/>
      <c r="E25" s="140"/>
      <c r="F25" s="140"/>
      <c r="G25" s="140"/>
      <c r="H25" s="140"/>
      <c r="I25" s="140"/>
    </row>
    <row r="26" spans="1:9" x14ac:dyDescent="0.2">
      <c r="A26" s="88">
        <v>13</v>
      </c>
      <c r="B26" s="139"/>
      <c r="C26" s="139"/>
      <c r="D26" s="140"/>
      <c r="E26" s="140"/>
      <c r="F26" s="140"/>
      <c r="G26" s="140"/>
      <c r="H26" s="140"/>
      <c r="I26" s="140"/>
    </row>
    <row r="27" spans="1:9" x14ac:dyDescent="0.2">
      <c r="A27" s="88">
        <v>14</v>
      </c>
      <c r="B27" s="139"/>
      <c r="C27" s="139"/>
      <c r="D27" s="140"/>
      <c r="E27" s="140"/>
      <c r="F27" s="140"/>
      <c r="G27" s="140"/>
      <c r="H27" s="140"/>
      <c r="I27" s="140"/>
    </row>
    <row r="28" spans="1:9" x14ac:dyDescent="0.2">
      <c r="A28" s="88">
        <v>15</v>
      </c>
      <c r="B28" s="139"/>
      <c r="C28" s="139"/>
      <c r="D28" s="140"/>
      <c r="E28" s="140"/>
      <c r="F28" s="140"/>
      <c r="G28" s="140"/>
      <c r="H28" s="140"/>
      <c r="I28" s="140"/>
    </row>
    <row r="29" spans="1:9" x14ac:dyDescent="0.2">
      <c r="A29" s="88">
        <v>16</v>
      </c>
      <c r="B29" s="139"/>
      <c r="C29" s="139"/>
      <c r="D29" s="140"/>
      <c r="E29" s="140"/>
      <c r="F29" s="140"/>
      <c r="G29" s="140"/>
      <c r="H29" s="140"/>
      <c r="I29" s="140"/>
    </row>
    <row r="30" spans="1:9" x14ac:dyDescent="0.2">
      <c r="A30" s="88">
        <v>17</v>
      </c>
      <c r="B30" s="139"/>
      <c r="C30" s="139"/>
      <c r="D30" s="140"/>
      <c r="E30" s="140"/>
      <c r="F30" s="140"/>
      <c r="G30" s="140"/>
      <c r="H30" s="140"/>
      <c r="I30" s="140"/>
    </row>
    <row r="31" spans="1:9" x14ac:dyDescent="0.2">
      <c r="A31" s="88">
        <v>18</v>
      </c>
      <c r="B31" s="139"/>
      <c r="C31" s="139"/>
      <c r="D31" s="140"/>
      <c r="E31" s="140"/>
      <c r="F31" s="140"/>
      <c r="G31" s="140"/>
      <c r="H31" s="140"/>
      <c r="I31" s="140"/>
    </row>
    <row r="32" spans="1:9" x14ac:dyDescent="0.2">
      <c r="A32" s="88">
        <v>19</v>
      </c>
      <c r="B32" s="139"/>
      <c r="C32" s="139"/>
      <c r="D32" s="140"/>
      <c r="E32" s="140"/>
      <c r="F32" s="140"/>
      <c r="G32" s="140"/>
      <c r="H32" s="140"/>
      <c r="I32" s="140"/>
    </row>
    <row r="33" spans="1:9" x14ac:dyDescent="0.2">
      <c r="A33" s="88">
        <v>20</v>
      </c>
      <c r="B33" s="139"/>
      <c r="C33" s="139"/>
      <c r="D33" s="140"/>
      <c r="E33" s="140"/>
      <c r="F33" s="140"/>
      <c r="G33" s="140"/>
      <c r="H33" s="140"/>
      <c r="I33" s="140"/>
    </row>
    <row r="34" spans="1:9" x14ac:dyDescent="0.2">
      <c r="A34" s="88">
        <v>21</v>
      </c>
      <c r="B34" s="139"/>
      <c r="C34" s="139"/>
      <c r="D34" s="140"/>
      <c r="E34" s="140"/>
      <c r="F34" s="140"/>
      <c r="G34" s="140"/>
      <c r="H34" s="140"/>
      <c r="I34" s="140"/>
    </row>
    <row r="35" spans="1:9" x14ac:dyDescent="0.2">
      <c r="A35" s="88">
        <v>22</v>
      </c>
      <c r="B35" s="139"/>
      <c r="C35" s="139"/>
      <c r="D35" s="140"/>
      <c r="E35" s="140"/>
      <c r="F35" s="140"/>
      <c r="G35" s="140"/>
      <c r="H35" s="140"/>
      <c r="I35" s="140"/>
    </row>
    <row r="36" spans="1:9" x14ac:dyDescent="0.2">
      <c r="A36" s="88">
        <v>23</v>
      </c>
      <c r="B36" s="139"/>
      <c r="C36" s="139"/>
      <c r="D36" s="140"/>
      <c r="E36" s="140"/>
      <c r="F36" s="140"/>
      <c r="G36" s="140"/>
      <c r="H36" s="140"/>
      <c r="I36" s="140"/>
    </row>
    <row r="37" spans="1:9" ht="14.1" customHeight="1" x14ac:dyDescent="0.2">
      <c r="A37" s="88">
        <v>24</v>
      </c>
      <c r="B37" s="139"/>
      <c r="C37" s="139"/>
      <c r="D37" s="140"/>
      <c r="E37" s="140"/>
      <c r="F37" s="140"/>
      <c r="G37" s="140"/>
      <c r="H37" s="140"/>
      <c r="I37" s="140"/>
    </row>
    <row r="38" spans="1:9" x14ac:dyDescent="0.2">
      <c r="A38" s="88">
        <v>25</v>
      </c>
      <c r="B38" s="139"/>
      <c r="C38" s="139"/>
      <c r="D38" s="140"/>
      <c r="E38" s="140"/>
      <c r="F38" s="140"/>
      <c r="G38" s="140"/>
      <c r="H38" s="140"/>
      <c r="I38" s="140"/>
    </row>
    <row r="39" spans="1:9" x14ac:dyDescent="0.2">
      <c r="A39" s="88">
        <v>26</v>
      </c>
      <c r="B39" s="139"/>
      <c r="C39" s="139"/>
      <c r="D39" s="140"/>
      <c r="E39" s="140"/>
      <c r="F39" s="140"/>
      <c r="G39" s="140"/>
      <c r="H39" s="140"/>
      <c r="I39" s="140"/>
    </row>
    <row r="40" spans="1:9" x14ac:dyDescent="0.2">
      <c r="A40" s="88">
        <v>27</v>
      </c>
      <c r="B40" s="139"/>
      <c r="C40" s="139"/>
      <c r="D40" s="140"/>
      <c r="E40" s="140"/>
      <c r="F40" s="140"/>
      <c r="G40" s="140"/>
      <c r="H40" s="140"/>
      <c r="I40" s="140"/>
    </row>
    <row r="41" spans="1:9" x14ac:dyDescent="0.2">
      <c r="A41" s="88">
        <v>28</v>
      </c>
      <c r="B41" s="139"/>
      <c r="C41" s="139"/>
      <c r="D41" s="140"/>
      <c r="E41" s="140"/>
      <c r="F41" s="140"/>
      <c r="G41" s="140"/>
      <c r="H41" s="140"/>
      <c r="I41" s="140"/>
    </row>
    <row r="42" spans="1:9" x14ac:dyDescent="0.2">
      <c r="A42" s="88">
        <v>29</v>
      </c>
      <c r="B42" s="139"/>
      <c r="C42" s="139"/>
      <c r="D42" s="140"/>
      <c r="E42" s="140"/>
      <c r="F42" s="140"/>
      <c r="G42" s="140"/>
      <c r="H42" s="140"/>
      <c r="I42" s="140"/>
    </row>
    <row r="43" spans="1:9" x14ac:dyDescent="0.2">
      <c r="A43" s="88">
        <v>30</v>
      </c>
      <c r="B43" s="139"/>
      <c r="C43" s="139"/>
      <c r="D43" s="140"/>
      <c r="E43" s="140"/>
      <c r="F43" s="140"/>
      <c r="G43" s="140"/>
      <c r="H43" s="140"/>
      <c r="I43" s="140"/>
    </row>
    <row r="44" spans="1:9" x14ac:dyDescent="0.2">
      <c r="A44" s="89"/>
      <c r="B44" s="217"/>
      <c r="C44" s="139"/>
      <c r="D44" s="140"/>
      <c r="E44" s="140"/>
      <c r="F44" s="140"/>
      <c r="G44" s="218"/>
      <c r="H44" s="218"/>
      <c r="I44" s="218"/>
    </row>
    <row r="45" spans="1:9" ht="15" x14ac:dyDescent="0.25">
      <c r="A45" s="257" t="s">
        <v>66</v>
      </c>
      <c r="B45" s="258"/>
      <c r="C45" s="103">
        <f>SUM(C14:C43)</f>
        <v>148</v>
      </c>
      <c r="D45" s="103">
        <f>SUM(D14:D43)</f>
        <v>1480</v>
      </c>
      <c r="E45" s="103">
        <f>SUM(E14:E43)</f>
        <v>46000</v>
      </c>
      <c r="F45" s="110">
        <f>SUM(F14:F44)</f>
        <v>7</v>
      </c>
      <c r="G45" s="111">
        <f t="shared" ref="G45:I45" si="0">SUM(G14:G44)</f>
        <v>9</v>
      </c>
      <c r="H45" s="112">
        <f t="shared" si="0"/>
        <v>9</v>
      </c>
      <c r="I45" s="113">
        <f t="shared" si="0"/>
        <v>7</v>
      </c>
    </row>
    <row r="46" spans="1:9" ht="15" x14ac:dyDescent="0.25">
      <c r="A46" s="259" t="s">
        <v>50</v>
      </c>
      <c r="B46" s="260"/>
      <c r="C46" s="57"/>
      <c r="D46" s="104">
        <f>(D45/C45)</f>
        <v>10</v>
      </c>
      <c r="E46" s="57"/>
      <c r="F46" s="76"/>
    </row>
    <row r="47" spans="1:9" ht="15" x14ac:dyDescent="0.25">
      <c r="A47" s="238" t="s">
        <v>5</v>
      </c>
      <c r="B47" s="239"/>
      <c r="C47" s="77"/>
      <c r="D47" s="58"/>
      <c r="E47" s="59"/>
      <c r="F47" s="106">
        <f>F45</f>
        <v>7</v>
      </c>
    </row>
    <row r="48" spans="1:9" ht="15" x14ac:dyDescent="0.25">
      <c r="A48" s="240" t="s">
        <v>6</v>
      </c>
      <c r="B48" s="241"/>
      <c r="C48" s="78"/>
      <c r="D48" s="60"/>
      <c r="E48" s="61"/>
      <c r="F48" s="107">
        <f>G45</f>
        <v>9</v>
      </c>
    </row>
    <row r="49" spans="1:8" ht="15" x14ac:dyDescent="0.25">
      <c r="A49" s="242" t="s">
        <v>7</v>
      </c>
      <c r="B49" s="243"/>
      <c r="C49" s="79"/>
      <c r="D49" s="62"/>
      <c r="E49" s="63"/>
      <c r="F49" s="108">
        <f>H45</f>
        <v>9</v>
      </c>
    </row>
    <row r="50" spans="1:8" ht="15" x14ac:dyDescent="0.25">
      <c r="A50" s="244" t="s">
        <v>8</v>
      </c>
      <c r="B50" s="245"/>
      <c r="C50" s="80"/>
      <c r="D50" s="64"/>
      <c r="E50" s="65"/>
      <c r="F50" s="109">
        <f>I45</f>
        <v>7</v>
      </c>
    </row>
    <row r="51" spans="1:8" ht="15" x14ac:dyDescent="0.25">
      <c r="A51" s="66"/>
      <c r="B51" s="66"/>
      <c r="C51" s="66"/>
      <c r="D51" s="67"/>
      <c r="E51" s="68"/>
    </row>
    <row r="52" spans="1:8" ht="15" x14ac:dyDescent="0.25">
      <c r="A52" s="205" t="s">
        <v>121</v>
      </c>
      <c r="B52" s="66"/>
      <c r="C52" s="66"/>
      <c r="D52" s="67"/>
      <c r="E52" s="68"/>
    </row>
    <row r="53" spans="1:8" x14ac:dyDescent="0.2">
      <c r="H53" s="70"/>
    </row>
    <row r="54" spans="1:8" x14ac:dyDescent="0.2">
      <c r="A54" s="55">
        <v>1</v>
      </c>
      <c r="B54" s="54" t="s">
        <v>140</v>
      </c>
      <c r="H54" s="70"/>
    </row>
    <row r="55" spans="1:8" x14ac:dyDescent="0.2">
      <c r="A55" s="55">
        <v>2</v>
      </c>
      <c r="B55" s="54" t="s">
        <v>137</v>
      </c>
    </row>
    <row r="56" spans="1:8" x14ac:dyDescent="0.2">
      <c r="A56" s="55">
        <v>3</v>
      </c>
      <c r="B56" s="54" t="s">
        <v>138</v>
      </c>
    </row>
    <row r="57" spans="1:8" x14ac:dyDescent="0.2">
      <c r="A57" s="55">
        <v>4</v>
      </c>
      <c r="B57" s="54" t="s">
        <v>139</v>
      </c>
    </row>
  </sheetData>
  <sheetProtection password="CC0D" sheet="1" objects="1" scenarios="1" selectLockedCells="1"/>
  <mergeCells count="21">
    <mergeCell ref="A6:B6"/>
    <mergeCell ref="A7:B7"/>
    <mergeCell ref="A8:B8"/>
    <mergeCell ref="A1:F1"/>
    <mergeCell ref="A2:F2"/>
    <mergeCell ref="A4:B4"/>
    <mergeCell ref="A5:B5"/>
    <mergeCell ref="D9:F9"/>
    <mergeCell ref="A45:B45"/>
    <mergeCell ref="A46:B46"/>
    <mergeCell ref="A12:A13"/>
    <mergeCell ref="B12:B13"/>
    <mergeCell ref="C12:C13"/>
    <mergeCell ref="D12:D13"/>
    <mergeCell ref="E12:E13"/>
    <mergeCell ref="F12:I12"/>
    <mergeCell ref="A47:B47"/>
    <mergeCell ref="A48:B48"/>
    <mergeCell ref="A49:B49"/>
    <mergeCell ref="A50:B50"/>
    <mergeCell ref="A9:B9"/>
  </mergeCells>
  <pageMargins left="0.75" right="0.75" top="1" bottom="1" header="0.5" footer="0.5"/>
  <pageSetup paperSize="9" orientation="portrait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Sheet1!$B$2:$B$3</xm:f>
          </x14:formula1>
          <xm:sqref>D5:F5</xm:sqref>
        </x14:dataValidation>
        <x14:dataValidation type="list" allowBlank="1" showInputMessage="1" showErrorMessage="1">
          <x14:formula1>
            <xm:f>Sheet1!$B$5:$B$10</xm:f>
          </x14:formula1>
          <xm:sqref>E8:F8</xm:sqref>
        </x14:dataValidation>
        <x14:dataValidation type="list" allowBlank="1" showInputMessage="1" showErrorMessage="1">
          <x14:formula1>
            <xm:f>Sheet1!$B$5:$B$12</xm:f>
          </x14:formula1>
          <xm:sqref>D8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4"/>
  <sheetViews>
    <sheetView tabSelected="1" zoomScale="110" zoomScaleNormal="110" zoomScalePageLayoutView="150" workbookViewId="0">
      <selection activeCell="F8" sqref="F8"/>
    </sheetView>
  </sheetViews>
  <sheetFormatPr defaultColWidth="8.85546875" defaultRowHeight="15" x14ac:dyDescent="0.25"/>
  <cols>
    <col min="5" max="5" width="9.85546875" customWidth="1"/>
    <col min="8" max="8" width="9.28515625" customWidth="1"/>
    <col min="17" max="17" width="9.28515625" customWidth="1"/>
  </cols>
  <sheetData>
    <row r="1" spans="1:24" s="92" customFormat="1" ht="21" x14ac:dyDescent="0.25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4" s="92" customFormat="1" ht="14.1" customHeight="1" x14ac:dyDescent="0.25">
      <c r="A2" s="250" t="s">
        <v>91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92" customFormat="1" ht="14.1" customHeight="1" x14ac:dyDescent="0.25">
      <c r="A3" s="82"/>
      <c r="B3" s="82"/>
      <c r="C3" s="82"/>
      <c r="D3" s="82"/>
      <c r="E3" s="82"/>
      <c r="F3" s="82"/>
      <c r="G3" s="82"/>
      <c r="H3" s="114"/>
      <c r="I3" s="82"/>
      <c r="J3" s="82"/>
      <c r="K3" s="82"/>
      <c r="L3" s="82"/>
      <c r="M3" s="135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s="92" customFormat="1" ht="14.1" customHeight="1" x14ac:dyDescent="0.25">
      <c r="A4" s="300" t="s">
        <v>0</v>
      </c>
      <c r="B4" s="300"/>
      <c r="C4" s="300"/>
      <c r="D4" s="300"/>
      <c r="F4" s="93" t="str">
        <f>'2-Rekod Jauhari Tingkatan-SM'!D4</f>
        <v>SMK BDR TUN HUSSEIN ONN</v>
      </c>
      <c r="G4" s="94"/>
      <c r="H4" s="94"/>
      <c r="I4" s="94"/>
      <c r="J4" s="95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s="92" customFormat="1" ht="14.1" customHeight="1" x14ac:dyDescent="0.25">
      <c r="A5" s="300" t="s">
        <v>52</v>
      </c>
      <c r="B5" s="300"/>
      <c r="C5" s="300"/>
      <c r="D5" s="300"/>
      <c r="F5" s="93" t="str">
        <f>'2-Rekod Jauhari Tingkatan-SM'!D5</f>
        <v>BANDAR</v>
      </c>
      <c r="G5" s="94"/>
      <c r="H5" s="94"/>
      <c r="I5" s="94"/>
      <c r="J5" s="95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s="92" customFormat="1" ht="14.1" customHeight="1" x14ac:dyDescent="0.25">
      <c r="A6" s="300" t="s">
        <v>47</v>
      </c>
      <c r="B6" s="300"/>
      <c r="C6" s="300"/>
      <c r="D6" s="300"/>
      <c r="F6" s="93" t="str">
        <f>'2-Rekod Jauhari Tingkatan-SM'!D6</f>
        <v>CHERAS</v>
      </c>
      <c r="G6" s="94"/>
      <c r="H6" s="94"/>
      <c r="I6" s="94"/>
      <c r="J6" s="95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4" s="92" customFormat="1" ht="14.1" customHeight="1" x14ac:dyDescent="0.25">
      <c r="A7" s="337" t="s">
        <v>48</v>
      </c>
      <c r="B7" s="337"/>
      <c r="C7" s="337"/>
      <c r="D7" s="337"/>
      <c r="F7" s="93" t="str">
        <f>'2-Rekod Jauhari Tingkatan-SM'!D7</f>
        <v>MAC</v>
      </c>
      <c r="G7" s="94"/>
      <c r="H7" s="94"/>
      <c r="I7" s="94"/>
      <c r="J7" s="95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4" s="92" customFormat="1" ht="14.1" customHeight="1" x14ac:dyDescent="0.25">
      <c r="A8" s="300" t="s">
        <v>67</v>
      </c>
      <c r="B8" s="300"/>
      <c r="C8" s="300"/>
      <c r="D8" s="300"/>
      <c r="F8" s="132" t="s">
        <v>120</v>
      </c>
      <c r="G8" s="133"/>
      <c r="H8" s="133"/>
      <c r="I8" s="133"/>
      <c r="J8" s="134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s="92" customFormat="1" ht="14.1" customHeight="1" x14ac:dyDescent="0.25">
      <c r="A9" s="300" t="s">
        <v>68</v>
      </c>
      <c r="B9" s="300"/>
      <c r="C9" s="300"/>
      <c r="D9" s="300"/>
      <c r="F9" s="96">
        <f>C24</f>
        <v>1650</v>
      </c>
      <c r="G9" s="94"/>
      <c r="H9" s="94"/>
      <c r="I9" s="94"/>
      <c r="J9" s="95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4" s="90" customFormat="1" ht="14.1" customHeight="1" thickBot="1" x14ac:dyDescent="0.3">
      <c r="A10" s="97"/>
      <c r="B10" s="98"/>
      <c r="C10" s="99"/>
      <c r="D10" s="101"/>
      <c r="E10" s="101"/>
      <c r="F10" s="101"/>
      <c r="G10" s="101"/>
      <c r="H10" s="101"/>
      <c r="I10" s="100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24" x14ac:dyDescent="0.25">
      <c r="A11" s="276" t="s">
        <v>10</v>
      </c>
      <c r="B11" s="278" t="s">
        <v>77</v>
      </c>
      <c r="C11" s="278" t="s">
        <v>11</v>
      </c>
      <c r="D11" s="280" t="s">
        <v>103</v>
      </c>
      <c r="E11" s="280" t="s">
        <v>104</v>
      </c>
      <c r="F11" s="280" t="s">
        <v>105</v>
      </c>
      <c r="G11" s="280" t="s">
        <v>13</v>
      </c>
      <c r="H11" s="284" t="s">
        <v>106</v>
      </c>
      <c r="I11" s="282" t="s">
        <v>14</v>
      </c>
      <c r="J11" s="282"/>
      <c r="K11" s="282"/>
      <c r="L11" s="282"/>
      <c r="M11" s="282"/>
      <c r="N11" s="282"/>
      <c r="O11" s="282"/>
      <c r="P11" s="283"/>
      <c r="Q11" s="268" t="s">
        <v>15</v>
      </c>
      <c r="R11" s="4"/>
    </row>
    <row r="12" spans="1:24" x14ac:dyDescent="0.25">
      <c r="A12" s="277"/>
      <c r="B12" s="279"/>
      <c r="C12" s="279"/>
      <c r="D12" s="281"/>
      <c r="E12" s="281"/>
      <c r="F12" s="281"/>
      <c r="G12" s="281"/>
      <c r="H12" s="285"/>
      <c r="I12" s="270" t="s">
        <v>16</v>
      </c>
      <c r="J12" s="271"/>
      <c r="K12" s="5" t="s">
        <v>17</v>
      </c>
      <c r="L12" s="5"/>
      <c r="M12" s="272" t="s">
        <v>18</v>
      </c>
      <c r="N12" s="273"/>
      <c r="O12" s="274" t="s">
        <v>19</v>
      </c>
      <c r="P12" s="275"/>
      <c r="Q12" s="269"/>
      <c r="R12" s="6"/>
    </row>
    <row r="13" spans="1:24" x14ac:dyDescent="0.25">
      <c r="A13" s="277"/>
      <c r="B13" s="279"/>
      <c r="C13" s="279"/>
      <c r="D13" s="281"/>
      <c r="E13" s="281"/>
      <c r="F13" s="281"/>
      <c r="G13" s="281"/>
      <c r="H13" s="285"/>
      <c r="I13" s="7" t="s">
        <v>20</v>
      </c>
      <c r="J13" s="7" t="s">
        <v>12</v>
      </c>
      <c r="K13" s="8" t="s">
        <v>20</v>
      </c>
      <c r="L13" s="9" t="s">
        <v>12</v>
      </c>
      <c r="M13" s="10" t="s">
        <v>20</v>
      </c>
      <c r="N13" s="11" t="s">
        <v>12</v>
      </c>
      <c r="O13" s="12" t="s">
        <v>20</v>
      </c>
      <c r="P13" s="13" t="s">
        <v>12</v>
      </c>
      <c r="Q13" s="269"/>
      <c r="R13" s="14" t="s">
        <v>12</v>
      </c>
    </row>
    <row r="14" spans="1:24" x14ac:dyDescent="0.25">
      <c r="A14" s="277"/>
      <c r="B14" s="279"/>
      <c r="C14" s="279"/>
      <c r="D14" s="281"/>
      <c r="E14" s="281"/>
      <c r="F14" s="281"/>
      <c r="G14" s="281"/>
      <c r="H14" s="286"/>
      <c r="I14" s="7" t="s">
        <v>21</v>
      </c>
      <c r="J14" s="15"/>
      <c r="K14" s="16" t="s">
        <v>21</v>
      </c>
      <c r="L14" s="16"/>
      <c r="M14" s="17" t="s">
        <v>21</v>
      </c>
      <c r="N14" s="17"/>
      <c r="O14" s="18" t="s">
        <v>21</v>
      </c>
      <c r="P14" s="19"/>
      <c r="Q14" s="269"/>
      <c r="R14" s="6"/>
    </row>
    <row r="15" spans="1:24" x14ac:dyDescent="0.25">
      <c r="A15" s="20" t="s">
        <v>22</v>
      </c>
      <c r="B15" s="21" t="s">
        <v>23</v>
      </c>
      <c r="C15" s="22" t="s">
        <v>24</v>
      </c>
      <c r="D15" s="23" t="s">
        <v>25</v>
      </c>
      <c r="E15" s="22" t="s">
        <v>26</v>
      </c>
      <c r="F15" s="126" t="s">
        <v>27</v>
      </c>
      <c r="G15" s="126" t="s">
        <v>28</v>
      </c>
      <c r="H15" s="24" t="s">
        <v>29</v>
      </c>
      <c r="I15" s="25" t="s">
        <v>30</v>
      </c>
      <c r="J15" s="26" t="s">
        <v>31</v>
      </c>
      <c r="K15" s="27" t="s">
        <v>32</v>
      </c>
      <c r="L15" s="27" t="s">
        <v>33</v>
      </c>
      <c r="M15" s="28" t="s">
        <v>34</v>
      </c>
      <c r="N15" s="28" t="s">
        <v>35</v>
      </c>
      <c r="O15" s="29" t="s">
        <v>36</v>
      </c>
      <c r="P15" s="30" t="s">
        <v>37</v>
      </c>
      <c r="Q15" s="31" t="s">
        <v>38</v>
      </c>
      <c r="R15" s="32" t="s">
        <v>72</v>
      </c>
    </row>
    <row r="16" spans="1:24" x14ac:dyDescent="0.25">
      <c r="A16" s="287" t="s">
        <v>39</v>
      </c>
      <c r="B16" s="141" t="s">
        <v>82</v>
      </c>
      <c r="C16" s="33">
        <v>100</v>
      </c>
      <c r="D16" s="33">
        <v>90</v>
      </c>
      <c r="E16" s="34">
        <f>(D16/C16)</f>
        <v>0.9</v>
      </c>
      <c r="F16" s="35">
        <v>500</v>
      </c>
      <c r="G16" s="119">
        <f>F16/D16</f>
        <v>5.5555555555555554</v>
      </c>
      <c r="H16" s="120">
        <v>10000</v>
      </c>
      <c r="I16" s="36">
        <v>10</v>
      </c>
      <c r="J16" s="37">
        <f t="shared" ref="J16:J23" si="0">(I16/D16)</f>
        <v>0.1111111111111111</v>
      </c>
      <c r="K16" s="33">
        <v>9</v>
      </c>
      <c r="L16" s="38">
        <f t="shared" ref="L16:L24" si="1">(K16/D16)</f>
        <v>0.1</v>
      </c>
      <c r="M16" s="33">
        <v>7</v>
      </c>
      <c r="N16" s="39">
        <f t="shared" ref="N16:N24" si="2">(M16/D16)</f>
        <v>7.7777777777777779E-2</v>
      </c>
      <c r="O16" s="33">
        <v>2</v>
      </c>
      <c r="P16" s="40">
        <f t="shared" ref="P16:P24" si="3">(O16/D16)</f>
        <v>2.2222222222222223E-2</v>
      </c>
      <c r="Q16" s="41">
        <f t="shared" ref="Q16:Q21" si="4">(I16+K16+M16+O16)</f>
        <v>28</v>
      </c>
      <c r="R16" s="42">
        <f t="shared" ref="R16:R21" si="5">(Q16/D16)</f>
        <v>0.31111111111111112</v>
      </c>
    </row>
    <row r="17" spans="1:18" x14ac:dyDescent="0.25">
      <c r="A17" s="288"/>
      <c r="B17" s="141" t="s">
        <v>40</v>
      </c>
      <c r="C17" s="33">
        <v>300</v>
      </c>
      <c r="D17" s="33">
        <v>278</v>
      </c>
      <c r="E17" s="34">
        <f t="shared" ref="E17:E23" si="6">(D17/C17)</f>
        <v>0.92666666666666664</v>
      </c>
      <c r="F17" s="35">
        <v>1500</v>
      </c>
      <c r="G17" s="119">
        <f t="shared" ref="G17:G23" si="7">F17/D17</f>
        <v>5.3956834532374103</v>
      </c>
      <c r="H17" s="120">
        <v>10000</v>
      </c>
      <c r="I17" s="36">
        <v>12</v>
      </c>
      <c r="J17" s="37">
        <f t="shared" si="0"/>
        <v>4.3165467625899283E-2</v>
      </c>
      <c r="K17" s="33">
        <v>9</v>
      </c>
      <c r="L17" s="38">
        <f t="shared" si="1"/>
        <v>3.237410071942446E-2</v>
      </c>
      <c r="M17" s="33">
        <v>6</v>
      </c>
      <c r="N17" s="39">
        <f t="shared" si="2"/>
        <v>2.1582733812949641E-2</v>
      </c>
      <c r="O17" s="33">
        <v>3</v>
      </c>
      <c r="P17" s="40">
        <f t="shared" si="3"/>
        <v>1.0791366906474821E-2</v>
      </c>
      <c r="Q17" s="41">
        <f t="shared" si="4"/>
        <v>30</v>
      </c>
      <c r="R17" s="42">
        <f t="shared" si="5"/>
        <v>0.1079136690647482</v>
      </c>
    </row>
    <row r="18" spans="1:18" x14ac:dyDescent="0.25">
      <c r="A18" s="288"/>
      <c r="B18" s="142" t="s">
        <v>41</v>
      </c>
      <c r="C18" s="33">
        <v>200</v>
      </c>
      <c r="D18" s="33">
        <v>169</v>
      </c>
      <c r="E18" s="34">
        <f t="shared" si="6"/>
        <v>0.84499999999999997</v>
      </c>
      <c r="F18" s="35">
        <v>1400</v>
      </c>
      <c r="G18" s="119">
        <f t="shared" si="7"/>
        <v>8.2840236686390529</v>
      </c>
      <c r="H18" s="120">
        <v>10000</v>
      </c>
      <c r="I18" s="36">
        <v>13</v>
      </c>
      <c r="J18" s="37">
        <f t="shared" si="0"/>
        <v>7.6923076923076927E-2</v>
      </c>
      <c r="K18" s="33">
        <v>5</v>
      </c>
      <c r="L18" s="38">
        <f t="shared" si="1"/>
        <v>2.9585798816568046E-2</v>
      </c>
      <c r="M18" s="33">
        <v>7</v>
      </c>
      <c r="N18" s="39">
        <f t="shared" si="2"/>
        <v>4.142011834319527E-2</v>
      </c>
      <c r="O18" s="33">
        <v>4</v>
      </c>
      <c r="P18" s="40">
        <f t="shared" si="3"/>
        <v>2.3668639053254437E-2</v>
      </c>
      <c r="Q18" s="41">
        <f t="shared" si="4"/>
        <v>29</v>
      </c>
      <c r="R18" s="42">
        <f t="shared" si="5"/>
        <v>0.17159763313609466</v>
      </c>
    </row>
    <row r="19" spans="1:18" x14ac:dyDescent="0.25">
      <c r="A19" s="288"/>
      <c r="B19" s="142" t="s">
        <v>42</v>
      </c>
      <c r="C19" s="33">
        <v>200</v>
      </c>
      <c r="D19" s="33">
        <v>178</v>
      </c>
      <c r="E19" s="34">
        <f t="shared" si="6"/>
        <v>0.89</v>
      </c>
      <c r="F19" s="35">
        <v>1340</v>
      </c>
      <c r="G19" s="119">
        <f t="shared" si="7"/>
        <v>7.5280898876404496</v>
      </c>
      <c r="H19" s="120">
        <v>10000</v>
      </c>
      <c r="I19" s="36">
        <v>14</v>
      </c>
      <c r="J19" s="37">
        <f t="shared" si="0"/>
        <v>7.8651685393258425E-2</v>
      </c>
      <c r="K19" s="33">
        <v>9</v>
      </c>
      <c r="L19" s="38">
        <f t="shared" si="1"/>
        <v>5.0561797752808987E-2</v>
      </c>
      <c r="M19" s="33">
        <v>6</v>
      </c>
      <c r="N19" s="39">
        <f t="shared" si="2"/>
        <v>3.3707865168539325E-2</v>
      </c>
      <c r="O19" s="33">
        <v>5</v>
      </c>
      <c r="P19" s="40">
        <f t="shared" si="3"/>
        <v>2.8089887640449437E-2</v>
      </c>
      <c r="Q19" s="41">
        <f t="shared" si="4"/>
        <v>34</v>
      </c>
      <c r="R19" s="42">
        <f t="shared" si="5"/>
        <v>0.19101123595505617</v>
      </c>
    </row>
    <row r="20" spans="1:18" x14ac:dyDescent="0.25">
      <c r="A20" s="288"/>
      <c r="B20" s="142" t="s">
        <v>43</v>
      </c>
      <c r="C20" s="33">
        <v>300</v>
      </c>
      <c r="D20" s="33">
        <v>288</v>
      </c>
      <c r="E20" s="34">
        <f>(D20/C20)</f>
        <v>0.96</v>
      </c>
      <c r="F20" s="35">
        <v>1590</v>
      </c>
      <c r="G20" s="119">
        <f t="shared" si="7"/>
        <v>5.520833333333333</v>
      </c>
      <c r="H20" s="120">
        <v>10000</v>
      </c>
      <c r="I20" s="36">
        <v>15</v>
      </c>
      <c r="J20" s="37">
        <f t="shared" si="0"/>
        <v>5.2083333333333336E-2</v>
      </c>
      <c r="K20" s="33">
        <v>8</v>
      </c>
      <c r="L20" s="38">
        <f t="shared" si="1"/>
        <v>2.7777777777777776E-2</v>
      </c>
      <c r="M20" s="33">
        <v>6</v>
      </c>
      <c r="N20" s="39">
        <f t="shared" si="2"/>
        <v>2.0833333333333332E-2</v>
      </c>
      <c r="O20" s="33">
        <v>2</v>
      </c>
      <c r="P20" s="40">
        <f t="shared" si="3"/>
        <v>6.9444444444444441E-3</v>
      </c>
      <c r="Q20" s="41">
        <f t="shared" si="4"/>
        <v>31</v>
      </c>
      <c r="R20" s="42">
        <f t="shared" si="5"/>
        <v>0.1076388888888889</v>
      </c>
    </row>
    <row r="21" spans="1:18" x14ac:dyDescent="0.25">
      <c r="A21" s="288"/>
      <c r="B21" s="142" t="s">
        <v>44</v>
      </c>
      <c r="C21" s="33">
        <v>250</v>
      </c>
      <c r="D21" s="33">
        <v>250</v>
      </c>
      <c r="E21" s="34">
        <f t="shared" si="6"/>
        <v>1</v>
      </c>
      <c r="F21" s="35">
        <v>2000</v>
      </c>
      <c r="G21" s="119">
        <f t="shared" si="7"/>
        <v>8</v>
      </c>
      <c r="H21" s="120">
        <v>10000</v>
      </c>
      <c r="I21" s="36">
        <v>16</v>
      </c>
      <c r="J21" s="37">
        <f t="shared" si="0"/>
        <v>6.4000000000000001E-2</v>
      </c>
      <c r="K21" s="33">
        <v>10</v>
      </c>
      <c r="L21" s="38">
        <f t="shared" si="1"/>
        <v>0.04</v>
      </c>
      <c r="M21" s="33">
        <v>4</v>
      </c>
      <c r="N21" s="39">
        <f t="shared" si="2"/>
        <v>1.6E-2</v>
      </c>
      <c r="O21" s="33">
        <v>3</v>
      </c>
      <c r="P21" s="154">
        <f t="shared" si="3"/>
        <v>1.2E-2</v>
      </c>
      <c r="Q21" s="155">
        <f t="shared" si="4"/>
        <v>33</v>
      </c>
      <c r="R21" s="156">
        <f t="shared" si="5"/>
        <v>0.13200000000000001</v>
      </c>
    </row>
    <row r="22" spans="1:18" x14ac:dyDescent="0.25">
      <c r="A22" s="288"/>
      <c r="B22" s="142" t="s">
        <v>101</v>
      </c>
      <c r="C22" s="33">
        <v>100</v>
      </c>
      <c r="D22" s="33">
        <v>26</v>
      </c>
      <c r="E22" s="34">
        <f t="shared" si="6"/>
        <v>0.26</v>
      </c>
      <c r="F22" s="35">
        <v>2700</v>
      </c>
      <c r="G22" s="119">
        <f t="shared" si="7"/>
        <v>103.84615384615384</v>
      </c>
      <c r="H22" s="120">
        <v>3500</v>
      </c>
      <c r="I22" s="36"/>
      <c r="J22" s="37">
        <f t="shared" si="0"/>
        <v>0</v>
      </c>
      <c r="K22" s="33"/>
      <c r="L22" s="38">
        <f t="shared" si="1"/>
        <v>0</v>
      </c>
      <c r="M22" s="33"/>
      <c r="N22" s="39">
        <f t="shared" si="2"/>
        <v>0</v>
      </c>
      <c r="O22" s="33"/>
      <c r="P22" s="154">
        <f t="shared" si="3"/>
        <v>0</v>
      </c>
      <c r="Q22" s="155">
        <f t="shared" ref="Q22:Q23" si="8">(I22+K22+M22+O22)</f>
        <v>0</v>
      </c>
      <c r="R22" s="156">
        <f t="shared" ref="R22:R23" si="9">(Q22/D22)</f>
        <v>0</v>
      </c>
    </row>
    <row r="23" spans="1:18" ht="15.75" thickBot="1" x14ac:dyDescent="0.3">
      <c r="A23" s="289"/>
      <c r="B23" s="142" t="s">
        <v>102</v>
      </c>
      <c r="C23" s="33">
        <v>200</v>
      </c>
      <c r="D23" s="33">
        <v>54</v>
      </c>
      <c r="E23" s="34">
        <f t="shared" si="6"/>
        <v>0.27</v>
      </c>
      <c r="F23" s="35">
        <v>3456</v>
      </c>
      <c r="G23" s="119">
        <f t="shared" si="7"/>
        <v>64</v>
      </c>
      <c r="H23" s="120">
        <v>4500</v>
      </c>
      <c r="I23" s="36"/>
      <c r="J23" s="37">
        <f t="shared" si="0"/>
        <v>0</v>
      </c>
      <c r="K23" s="33"/>
      <c r="L23" s="38">
        <f t="shared" si="1"/>
        <v>0</v>
      </c>
      <c r="M23" s="33"/>
      <c r="N23" s="39">
        <f t="shared" si="2"/>
        <v>0</v>
      </c>
      <c r="O23" s="33"/>
      <c r="P23" s="154">
        <f t="shared" si="3"/>
        <v>0</v>
      </c>
      <c r="Q23" s="155">
        <f t="shared" si="8"/>
        <v>0</v>
      </c>
      <c r="R23" s="156">
        <f t="shared" si="9"/>
        <v>0</v>
      </c>
    </row>
    <row r="24" spans="1:18" ht="15.75" thickBot="1" x14ac:dyDescent="0.3">
      <c r="A24" s="290" t="s">
        <v>9</v>
      </c>
      <c r="B24" s="291"/>
      <c r="C24" s="158">
        <f>SUM(C16:C23)</f>
        <v>1650</v>
      </c>
      <c r="D24" s="158">
        <f>SUM(D16:D23)</f>
        <v>1333</v>
      </c>
      <c r="E24" s="159">
        <f>(D24/C24)</f>
        <v>0.80787878787878786</v>
      </c>
      <c r="F24" s="160">
        <f>SUM(F16:F23)</f>
        <v>14486</v>
      </c>
      <c r="G24" s="161">
        <f>F24/D24</f>
        <v>10.86721680420105</v>
      </c>
      <c r="H24" s="162">
        <f>SUM(H16:H23)</f>
        <v>68000</v>
      </c>
      <c r="I24" s="144">
        <f>SUM(I16:I23)</f>
        <v>80</v>
      </c>
      <c r="J24" s="145">
        <f>(I24/D24)</f>
        <v>6.0015003750937733E-2</v>
      </c>
      <c r="K24" s="146">
        <f>SUM(K16:K23)</f>
        <v>50</v>
      </c>
      <c r="L24" s="147">
        <f t="shared" si="1"/>
        <v>3.7509377344336084E-2</v>
      </c>
      <c r="M24" s="148">
        <f>SUM(M16:M23)</f>
        <v>36</v>
      </c>
      <c r="N24" s="149">
        <f t="shared" si="2"/>
        <v>2.7006751687921979E-2</v>
      </c>
      <c r="O24" s="150">
        <f>SUM(O16:O23)</f>
        <v>19</v>
      </c>
      <c r="P24" s="151">
        <f t="shared" si="3"/>
        <v>1.4253563390847712E-2</v>
      </c>
      <c r="Q24" s="152">
        <f>SUM(Q16:Q23)</f>
        <v>185</v>
      </c>
      <c r="R24" s="153">
        <f>(Q24/D24)</f>
        <v>0.13878469617404351</v>
      </c>
    </row>
    <row r="25" spans="1:18" ht="15.75" thickBot="1" x14ac:dyDescent="0.3">
      <c r="A25" s="292" t="s">
        <v>45</v>
      </c>
      <c r="B25" s="293"/>
      <c r="C25" s="293"/>
      <c r="D25" s="293"/>
      <c r="E25" s="293"/>
      <c r="F25" s="293"/>
      <c r="G25" s="157">
        <f>(F24/D24)</f>
        <v>10.86721680420105</v>
      </c>
      <c r="H25" s="124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51"/>
      <c r="N26" s="2"/>
      <c r="O26" s="2"/>
      <c r="P26" s="2"/>
      <c r="Q26" s="2"/>
      <c r="R26" s="2"/>
    </row>
    <row r="27" spans="1:18" ht="14.1" customHeight="1" x14ac:dyDescent="0.25">
      <c r="A27" s="294" t="s">
        <v>46</v>
      </c>
      <c r="B27" s="294"/>
      <c r="C27" s="294"/>
      <c r="D27" s="294"/>
      <c r="E27" s="221" t="s">
        <v>135</v>
      </c>
      <c r="F27" s="222"/>
      <c r="G27" s="223"/>
      <c r="H27" s="121"/>
      <c r="I27" s="5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94" t="s">
        <v>3</v>
      </c>
      <c r="B28" s="294"/>
      <c r="C28" s="294" t="s">
        <v>4</v>
      </c>
      <c r="D28" s="294"/>
      <c r="E28" s="224"/>
      <c r="F28" s="225"/>
      <c r="G28" s="226"/>
      <c r="H28" s="121"/>
      <c r="I28" s="52"/>
      <c r="J28" s="53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95" t="s">
        <v>5</v>
      </c>
      <c r="B29" s="295"/>
      <c r="C29" s="295" t="s">
        <v>78</v>
      </c>
      <c r="D29" s="295"/>
      <c r="E29" s="224"/>
      <c r="F29" s="225"/>
      <c r="G29" s="226"/>
      <c r="H29" s="121"/>
      <c r="I29" s="5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96" t="s">
        <v>6</v>
      </c>
      <c r="B30" s="296"/>
      <c r="C30" s="296" t="s">
        <v>79</v>
      </c>
      <c r="D30" s="296"/>
      <c r="E30" s="224"/>
      <c r="F30" s="225"/>
      <c r="G30" s="226"/>
      <c r="H30" s="121"/>
      <c r="I30" s="5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98" t="s">
        <v>7</v>
      </c>
      <c r="B31" s="298"/>
      <c r="C31" s="298" t="s">
        <v>80</v>
      </c>
      <c r="D31" s="298"/>
      <c r="E31" s="224"/>
      <c r="F31" s="225"/>
      <c r="G31" s="226"/>
      <c r="H31" s="121"/>
      <c r="I31" s="5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99" t="s">
        <v>8</v>
      </c>
      <c r="B32" s="299"/>
      <c r="C32" s="299" t="s">
        <v>81</v>
      </c>
      <c r="D32" s="299"/>
      <c r="E32" s="227"/>
      <c r="F32" s="228"/>
      <c r="G32" s="229"/>
      <c r="H32" s="121"/>
      <c r="I32" s="5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10" t="s">
        <v>121</v>
      </c>
      <c r="B35" s="210"/>
      <c r="C35" s="209"/>
      <c r="D35" s="209"/>
      <c r="E35" s="209"/>
      <c r="F35" s="209"/>
      <c r="G35" s="209"/>
      <c r="H35" s="209"/>
      <c r="I35" s="209"/>
      <c r="J35" s="209"/>
      <c r="K35" s="209"/>
      <c r="L35" s="2"/>
      <c r="M35" s="2"/>
      <c r="N35" s="2"/>
      <c r="O35" s="2"/>
      <c r="P35" s="2"/>
      <c r="Q35" s="2"/>
      <c r="R35" s="2"/>
    </row>
    <row r="36" spans="1:18" x14ac:dyDescent="0.25">
      <c r="A36" s="211"/>
      <c r="B36" s="2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10">
        <v>1</v>
      </c>
      <c r="B37" s="211" t="s">
        <v>140</v>
      </c>
    </row>
    <row r="38" spans="1:18" ht="14.1" customHeight="1" x14ac:dyDescent="0.25">
      <c r="A38" s="210">
        <v>2</v>
      </c>
      <c r="B38" s="211" t="s">
        <v>141</v>
      </c>
    </row>
    <row r="39" spans="1:18" x14ac:dyDescent="0.25">
      <c r="A39" s="210">
        <v>3</v>
      </c>
      <c r="B39" s="211" t="s">
        <v>142</v>
      </c>
      <c r="C39" s="206"/>
      <c r="D39" s="206"/>
      <c r="N39" s="206"/>
      <c r="O39" s="206"/>
      <c r="P39" s="206"/>
      <c r="Q39" s="206"/>
    </row>
    <row r="40" spans="1:18" x14ac:dyDescent="0.25">
      <c r="A40" s="210">
        <v>4</v>
      </c>
      <c r="B40" s="211" t="s">
        <v>143</v>
      </c>
      <c r="C40" s="208"/>
      <c r="D40" s="207"/>
      <c r="N40" s="206"/>
      <c r="O40" s="297"/>
      <c r="P40" s="297"/>
      <c r="Q40" s="206"/>
    </row>
    <row r="41" spans="1:18" x14ac:dyDescent="0.25">
      <c r="A41" s="208"/>
      <c r="B41" s="208"/>
      <c r="C41" s="208"/>
      <c r="D41" s="207"/>
      <c r="N41" s="206"/>
      <c r="O41" s="297"/>
      <c r="P41" s="297"/>
      <c r="Q41" s="206"/>
    </row>
    <row r="42" spans="1:18" x14ac:dyDescent="0.25">
      <c r="A42" s="206"/>
      <c r="B42" s="206"/>
      <c r="C42" s="206"/>
      <c r="D42" s="206"/>
      <c r="N42" s="206"/>
      <c r="O42" s="206"/>
      <c r="P42" s="206"/>
      <c r="Q42" s="206"/>
    </row>
    <row r="43" spans="1:18" x14ac:dyDescent="0.25">
      <c r="A43" s="206"/>
      <c r="B43" s="206"/>
      <c r="C43" s="206"/>
      <c r="D43" s="206"/>
      <c r="N43" s="206"/>
      <c r="O43" s="206"/>
      <c r="P43" s="206"/>
      <c r="Q43" s="206"/>
    </row>
    <row r="44" spans="1:18" x14ac:dyDescent="0.25">
      <c r="N44" s="206"/>
      <c r="O44" s="206"/>
      <c r="P44" s="206"/>
      <c r="Q44" s="206"/>
    </row>
  </sheetData>
  <sheetProtection password="CC0D" sheet="1" objects="1" scenarios="1" selectLockedCells="1"/>
  <mergeCells count="36">
    <mergeCell ref="A5:D5"/>
    <mergeCell ref="A2:L2"/>
    <mergeCell ref="A9:D9"/>
    <mergeCell ref="A8:D8"/>
    <mergeCell ref="A6:D6"/>
    <mergeCell ref="A4:D4"/>
    <mergeCell ref="O40:P40"/>
    <mergeCell ref="O41:P41"/>
    <mergeCell ref="C30:D30"/>
    <mergeCell ref="A31:B31"/>
    <mergeCell ref="C31:D31"/>
    <mergeCell ref="A32:B32"/>
    <mergeCell ref="C32:D32"/>
    <mergeCell ref="A16:A23"/>
    <mergeCell ref="A24:B24"/>
    <mergeCell ref="A25:F25"/>
    <mergeCell ref="A27:D27"/>
    <mergeCell ref="E27:G32"/>
    <mergeCell ref="A28:B28"/>
    <mergeCell ref="C28:D28"/>
    <mergeCell ref="A29:B29"/>
    <mergeCell ref="C29:D29"/>
    <mergeCell ref="A30:B30"/>
    <mergeCell ref="Q11:Q14"/>
    <mergeCell ref="I12:J12"/>
    <mergeCell ref="M12:N12"/>
    <mergeCell ref="O12:P12"/>
    <mergeCell ref="A11:A14"/>
    <mergeCell ref="B11:B14"/>
    <mergeCell ref="C11:C14"/>
    <mergeCell ref="D11:D14"/>
    <mergeCell ref="E11:E14"/>
    <mergeCell ref="F11:F14"/>
    <mergeCell ref="G11:G14"/>
    <mergeCell ref="I11:P11"/>
    <mergeCell ref="H11:H14"/>
  </mergeCells>
  <pageMargins left="0.7" right="0.7" top="0.75" bottom="0.75" header="0.3" footer="0.3"/>
  <pageSetup paperSize="9" orientation="portrait" horizontalDpi="4294967292" verticalDpi="429496729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Sheet1!$B$2:$B$3</xm:f>
          </x14:formula1>
          <xm:sqref>F5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zoomScaleNormal="100" zoomScalePageLayoutView="150" workbookViewId="0">
      <selection activeCell="H17" sqref="H17"/>
    </sheetView>
  </sheetViews>
  <sheetFormatPr defaultColWidth="11.42578125" defaultRowHeight="15" x14ac:dyDescent="0.25"/>
  <sheetData>
    <row r="1" spans="1:15" ht="20.25" x14ac:dyDescent="0.25">
      <c r="A1" s="91" t="s">
        <v>107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63"/>
      <c r="N1" s="163"/>
      <c r="O1" s="163"/>
    </row>
    <row r="2" spans="1:15" x14ac:dyDescent="0.25">
      <c r="A2" s="250" t="s">
        <v>91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63"/>
      <c r="N2" s="163"/>
      <c r="O2" s="163"/>
    </row>
    <row r="3" spans="1:15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63"/>
      <c r="N3" s="163"/>
      <c r="O3" s="163"/>
    </row>
    <row r="4" spans="1:15" ht="14.1" customHeight="1" x14ac:dyDescent="0.25">
      <c r="A4" s="300" t="s">
        <v>0</v>
      </c>
      <c r="B4" s="300"/>
      <c r="C4" s="300"/>
      <c r="D4" s="300"/>
      <c r="E4" s="93" t="str">
        <f>'3-Brg Rumusan Jauhari-SM'!F4</f>
        <v>SMK BDR TUN HUSSEIN ONN</v>
      </c>
      <c r="F4" s="94"/>
      <c r="G4" s="94"/>
      <c r="H4" s="95"/>
      <c r="I4" s="164"/>
      <c r="J4" s="165"/>
      <c r="K4" s="92"/>
      <c r="L4" s="92"/>
      <c r="M4" s="163"/>
      <c r="N4" s="163"/>
      <c r="O4" s="163"/>
    </row>
    <row r="5" spans="1:15" ht="14.1" customHeight="1" x14ac:dyDescent="0.25">
      <c r="A5" s="300" t="s">
        <v>52</v>
      </c>
      <c r="B5" s="300"/>
      <c r="C5" s="300"/>
      <c r="D5" s="300"/>
      <c r="E5" s="93" t="str">
        <f>'3-Brg Rumusan Jauhari-SM'!F5</f>
        <v>BANDAR</v>
      </c>
      <c r="F5" s="94"/>
      <c r="G5" s="94"/>
      <c r="H5" s="95"/>
      <c r="I5" s="164"/>
      <c r="J5" s="165"/>
      <c r="K5" s="92"/>
      <c r="L5" s="92"/>
      <c r="M5" s="163"/>
      <c r="N5" s="163"/>
      <c r="O5" s="163"/>
    </row>
    <row r="6" spans="1:15" ht="14.1" customHeight="1" x14ac:dyDescent="0.25">
      <c r="A6" s="300" t="s">
        <v>47</v>
      </c>
      <c r="B6" s="300"/>
      <c r="C6" s="300"/>
      <c r="D6" s="300"/>
      <c r="E6" s="93" t="str">
        <f>'3-Brg Rumusan Jauhari-SM'!F6</f>
        <v>CHERAS</v>
      </c>
      <c r="F6" s="94"/>
      <c r="G6" s="94"/>
      <c r="H6" s="95"/>
      <c r="I6" s="164"/>
      <c r="J6" s="165"/>
      <c r="K6" s="92"/>
      <c r="L6" s="92"/>
      <c r="M6" s="163"/>
      <c r="N6" s="163"/>
      <c r="O6" s="163"/>
    </row>
    <row r="7" spans="1:15" ht="14.1" customHeight="1" x14ac:dyDescent="0.25">
      <c r="A7" s="300" t="s">
        <v>48</v>
      </c>
      <c r="B7" s="300"/>
      <c r="C7" s="300"/>
      <c r="D7" s="300"/>
      <c r="E7" s="93" t="str">
        <f>'3-Brg Rumusan Jauhari-SM'!F7</f>
        <v>MAC</v>
      </c>
      <c r="F7" s="94"/>
      <c r="G7" s="94"/>
      <c r="H7" s="95"/>
      <c r="I7" s="164"/>
      <c r="J7" s="165"/>
      <c r="K7" s="92"/>
      <c r="L7" s="92"/>
      <c r="M7" s="163"/>
      <c r="N7" s="163"/>
      <c r="O7" s="163"/>
    </row>
    <row r="8" spans="1:15" ht="14.1" customHeight="1" x14ac:dyDescent="0.25">
      <c r="A8" s="300" t="s">
        <v>67</v>
      </c>
      <c r="B8" s="300"/>
      <c r="C8" s="300"/>
      <c r="D8" s="300"/>
      <c r="E8" s="93" t="str">
        <f>'3-Brg Rumusan Jauhari-SM'!F8</f>
        <v>PN. SYAFA</v>
      </c>
      <c r="F8" s="94"/>
      <c r="G8" s="94"/>
      <c r="H8" s="95"/>
      <c r="I8" s="164"/>
      <c r="J8" s="165"/>
      <c r="K8" s="92"/>
      <c r="L8" s="92"/>
      <c r="M8" s="166"/>
      <c r="N8" s="166"/>
      <c r="O8" s="166"/>
    </row>
    <row r="9" spans="1:15" ht="14.1" customHeight="1" x14ac:dyDescent="0.25">
      <c r="A9" s="300" t="s">
        <v>68</v>
      </c>
      <c r="B9" s="300"/>
      <c r="C9" s="300"/>
      <c r="D9" s="300"/>
      <c r="E9" s="96">
        <f>'3-Brg Rumusan Jauhari-SM'!F9</f>
        <v>1650</v>
      </c>
      <c r="F9" s="94"/>
      <c r="G9" s="94"/>
      <c r="H9" s="95"/>
      <c r="I9" s="164"/>
      <c r="J9" s="165"/>
      <c r="K9" s="92"/>
      <c r="L9" s="92"/>
      <c r="M9" s="166"/>
      <c r="N9" s="166"/>
      <c r="O9" s="166"/>
    </row>
    <row r="10" spans="1:15" x14ac:dyDescent="0.25">
      <c r="A10" s="163"/>
      <c r="B10" s="163"/>
      <c r="C10" s="167"/>
      <c r="D10" s="163"/>
      <c r="E10" s="163"/>
      <c r="F10" s="163"/>
      <c r="G10" s="163"/>
      <c r="H10" s="166"/>
      <c r="I10" s="166"/>
      <c r="J10" s="166"/>
      <c r="K10" s="166"/>
      <c r="L10" s="166"/>
      <c r="M10" s="166"/>
      <c r="N10" s="166"/>
      <c r="O10" s="166"/>
    </row>
    <row r="11" spans="1:15" ht="15.75" thickBot="1" x14ac:dyDescent="0.3">
      <c r="A11" s="168"/>
      <c r="B11" s="168"/>
      <c r="C11" s="169"/>
      <c r="D11" s="170"/>
      <c r="E11" s="170"/>
      <c r="F11" s="170"/>
      <c r="G11" s="170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330" t="s">
        <v>10</v>
      </c>
      <c r="B12" s="332" t="s">
        <v>108</v>
      </c>
      <c r="C12" s="305" t="s">
        <v>109</v>
      </c>
      <c r="D12" s="334" t="s">
        <v>103</v>
      </c>
      <c r="E12" s="305" t="s">
        <v>12</v>
      </c>
      <c r="F12" s="200"/>
      <c r="G12" s="201"/>
      <c r="H12" s="202" t="s">
        <v>110</v>
      </c>
      <c r="I12" s="202"/>
      <c r="J12" s="202"/>
      <c r="K12" s="203"/>
      <c r="L12" s="203"/>
      <c r="M12" s="203"/>
      <c r="N12" s="307" t="s">
        <v>15</v>
      </c>
      <c r="O12" s="309" t="s">
        <v>12</v>
      </c>
    </row>
    <row r="13" spans="1:15" x14ac:dyDescent="0.25">
      <c r="A13" s="331"/>
      <c r="B13" s="333"/>
      <c r="C13" s="306"/>
      <c r="D13" s="335"/>
      <c r="E13" s="306"/>
      <c r="F13" s="311" t="s">
        <v>111</v>
      </c>
      <c r="G13" s="312"/>
      <c r="H13" s="171" t="s">
        <v>17</v>
      </c>
      <c r="I13" s="172"/>
      <c r="J13" s="272" t="s">
        <v>18</v>
      </c>
      <c r="K13" s="273"/>
      <c r="L13" s="274" t="s">
        <v>19</v>
      </c>
      <c r="M13" s="313"/>
      <c r="N13" s="308"/>
      <c r="O13" s="310"/>
    </row>
    <row r="14" spans="1:15" x14ac:dyDescent="0.25">
      <c r="A14" s="331"/>
      <c r="B14" s="333"/>
      <c r="C14" s="306"/>
      <c r="D14" s="335"/>
      <c r="E14" s="306"/>
      <c r="F14" s="314" t="s">
        <v>112</v>
      </c>
      <c r="G14" s="316" t="s">
        <v>12</v>
      </c>
      <c r="H14" s="318" t="s">
        <v>112</v>
      </c>
      <c r="I14" s="320" t="s">
        <v>12</v>
      </c>
      <c r="J14" s="322" t="s">
        <v>112</v>
      </c>
      <c r="K14" s="324" t="s">
        <v>12</v>
      </c>
      <c r="L14" s="326" t="s">
        <v>112</v>
      </c>
      <c r="M14" s="328" t="s">
        <v>12</v>
      </c>
      <c r="N14" s="308"/>
      <c r="O14" s="310"/>
    </row>
    <row r="15" spans="1:15" x14ac:dyDescent="0.25">
      <c r="A15" s="331"/>
      <c r="B15" s="333"/>
      <c r="C15" s="306"/>
      <c r="D15" s="335"/>
      <c r="E15" s="306"/>
      <c r="F15" s="315"/>
      <c r="G15" s="317"/>
      <c r="H15" s="319"/>
      <c r="I15" s="321"/>
      <c r="J15" s="323"/>
      <c r="K15" s="325"/>
      <c r="L15" s="327"/>
      <c r="M15" s="329"/>
      <c r="N15" s="308"/>
      <c r="O15" s="310"/>
    </row>
    <row r="16" spans="1:15" x14ac:dyDescent="0.25">
      <c r="A16" s="204" t="s">
        <v>22</v>
      </c>
      <c r="B16" s="173" t="s">
        <v>23</v>
      </c>
      <c r="C16" s="174" t="s">
        <v>24</v>
      </c>
      <c r="D16" s="175" t="s">
        <v>25</v>
      </c>
      <c r="E16" s="174" t="s">
        <v>26</v>
      </c>
      <c r="F16" s="176" t="s">
        <v>27</v>
      </c>
      <c r="G16" s="26" t="s">
        <v>28</v>
      </c>
      <c r="H16" s="27" t="s">
        <v>29</v>
      </c>
      <c r="I16" s="27" t="s">
        <v>30</v>
      </c>
      <c r="J16" s="28" t="s">
        <v>31</v>
      </c>
      <c r="K16" s="28" t="s">
        <v>32</v>
      </c>
      <c r="L16" s="29" t="s">
        <v>33</v>
      </c>
      <c r="M16" s="177" t="s">
        <v>34</v>
      </c>
      <c r="N16" s="178" t="s">
        <v>35</v>
      </c>
      <c r="O16" s="32" t="s">
        <v>36</v>
      </c>
    </row>
    <row r="17" spans="1:15" ht="14.1" customHeight="1" x14ac:dyDescent="0.25">
      <c r="A17" s="303" t="s">
        <v>113</v>
      </c>
      <c r="B17" s="195" t="s">
        <v>82</v>
      </c>
      <c r="C17" s="22">
        <f>'3-Brg Rumusan Jauhari-SM'!C16</f>
        <v>100</v>
      </c>
      <c r="D17" s="22">
        <f>'3-Brg Rumusan Jauhari-SM'!D16</f>
        <v>90</v>
      </c>
      <c r="E17" s="34">
        <f>(D17/C17)</f>
        <v>0.9</v>
      </c>
      <c r="F17" s="33">
        <v>30</v>
      </c>
      <c r="G17" s="37">
        <f>(F17/D17)</f>
        <v>0.33333333333333331</v>
      </c>
      <c r="H17" s="33">
        <v>22</v>
      </c>
      <c r="I17" s="38">
        <f>(H17/D17)</f>
        <v>0.24444444444444444</v>
      </c>
      <c r="J17" s="33">
        <v>15</v>
      </c>
      <c r="K17" s="39">
        <f>(J17/D17)</f>
        <v>0.16666666666666666</v>
      </c>
      <c r="L17" s="33">
        <v>5</v>
      </c>
      <c r="M17" s="154">
        <f>(L17/D17)</f>
        <v>5.5555555555555552E-2</v>
      </c>
      <c r="N17" s="155">
        <f t="shared" ref="N17:N22" si="0">SUM(F17+H17+J17+L17)</f>
        <v>72</v>
      </c>
      <c r="O17" s="42">
        <f>(N17/D17)</f>
        <v>0.8</v>
      </c>
    </row>
    <row r="18" spans="1:15" x14ac:dyDescent="0.25">
      <c r="A18" s="304"/>
      <c r="B18" s="196" t="s">
        <v>40</v>
      </c>
      <c r="C18" s="22">
        <f>'3-Brg Rumusan Jauhari-SM'!C17</f>
        <v>300</v>
      </c>
      <c r="D18" s="22">
        <f>'3-Brg Rumusan Jauhari-SM'!D17</f>
        <v>278</v>
      </c>
      <c r="E18" s="34">
        <f t="shared" ref="E18:E22" si="1">(D18/C18)</f>
        <v>0.92666666666666664</v>
      </c>
      <c r="F18" s="33"/>
      <c r="G18" s="37">
        <f t="shared" ref="G18:G25" si="2">(F18/D18)</f>
        <v>0</v>
      </c>
      <c r="H18" s="33"/>
      <c r="I18" s="38">
        <f t="shared" ref="I18:I25" si="3">(H18/D18)</f>
        <v>0</v>
      </c>
      <c r="J18" s="33"/>
      <c r="K18" s="39">
        <f t="shared" ref="K18:K25" si="4">(J18/D18)</f>
        <v>0</v>
      </c>
      <c r="L18" s="33"/>
      <c r="M18" s="154">
        <f t="shared" ref="M18:M25" si="5">(L18/D18)</f>
        <v>0</v>
      </c>
      <c r="N18" s="155">
        <f t="shared" si="0"/>
        <v>0</v>
      </c>
      <c r="O18" s="42">
        <f t="shared" ref="O18:O22" si="6">(N18/D18)</f>
        <v>0</v>
      </c>
    </row>
    <row r="19" spans="1:15" x14ac:dyDescent="0.25">
      <c r="A19" s="304"/>
      <c r="B19" s="197" t="s">
        <v>41</v>
      </c>
      <c r="C19" s="22">
        <f>'3-Brg Rumusan Jauhari-SM'!C18</f>
        <v>200</v>
      </c>
      <c r="D19" s="22">
        <f>'3-Brg Rumusan Jauhari-SM'!D18</f>
        <v>169</v>
      </c>
      <c r="E19" s="34">
        <f t="shared" si="1"/>
        <v>0.84499999999999997</v>
      </c>
      <c r="F19" s="33"/>
      <c r="G19" s="37">
        <f t="shared" si="2"/>
        <v>0</v>
      </c>
      <c r="H19" s="33"/>
      <c r="I19" s="38">
        <f t="shared" si="3"/>
        <v>0</v>
      </c>
      <c r="J19" s="33"/>
      <c r="K19" s="39">
        <f t="shared" si="4"/>
        <v>0</v>
      </c>
      <c r="L19" s="33"/>
      <c r="M19" s="154">
        <f t="shared" si="5"/>
        <v>0</v>
      </c>
      <c r="N19" s="155">
        <f t="shared" si="0"/>
        <v>0</v>
      </c>
      <c r="O19" s="42">
        <f t="shared" si="6"/>
        <v>0</v>
      </c>
    </row>
    <row r="20" spans="1:15" x14ac:dyDescent="0.25">
      <c r="A20" s="304"/>
      <c r="B20" s="142" t="s">
        <v>42</v>
      </c>
      <c r="C20" s="22">
        <f>'3-Brg Rumusan Jauhari-SM'!C19</f>
        <v>200</v>
      </c>
      <c r="D20" s="22">
        <f>'3-Brg Rumusan Jauhari-SM'!D19</f>
        <v>178</v>
      </c>
      <c r="E20" s="34">
        <f t="shared" si="1"/>
        <v>0.89</v>
      </c>
      <c r="F20" s="33"/>
      <c r="G20" s="37">
        <f t="shared" si="2"/>
        <v>0</v>
      </c>
      <c r="H20" s="33"/>
      <c r="I20" s="38">
        <f t="shared" si="3"/>
        <v>0</v>
      </c>
      <c r="J20" s="33"/>
      <c r="K20" s="39">
        <f t="shared" si="4"/>
        <v>0</v>
      </c>
      <c r="L20" s="33"/>
      <c r="M20" s="154">
        <f t="shared" si="5"/>
        <v>0</v>
      </c>
      <c r="N20" s="155">
        <f t="shared" si="0"/>
        <v>0</v>
      </c>
      <c r="O20" s="42">
        <f t="shared" si="6"/>
        <v>0</v>
      </c>
    </row>
    <row r="21" spans="1:15" x14ac:dyDescent="0.25">
      <c r="A21" s="304"/>
      <c r="B21" s="142" t="s">
        <v>43</v>
      </c>
      <c r="C21" s="22">
        <f>'3-Brg Rumusan Jauhari-SM'!C20</f>
        <v>300</v>
      </c>
      <c r="D21" s="22">
        <f>'3-Brg Rumusan Jauhari-SM'!D20</f>
        <v>288</v>
      </c>
      <c r="E21" s="34">
        <f t="shared" si="1"/>
        <v>0.96</v>
      </c>
      <c r="F21" s="33"/>
      <c r="G21" s="37">
        <f t="shared" si="2"/>
        <v>0</v>
      </c>
      <c r="H21" s="33"/>
      <c r="I21" s="38">
        <f t="shared" si="3"/>
        <v>0</v>
      </c>
      <c r="J21" s="33"/>
      <c r="K21" s="39">
        <f t="shared" si="4"/>
        <v>0</v>
      </c>
      <c r="L21" s="33"/>
      <c r="M21" s="154">
        <f t="shared" si="5"/>
        <v>0</v>
      </c>
      <c r="N21" s="155">
        <f t="shared" si="0"/>
        <v>0</v>
      </c>
      <c r="O21" s="42">
        <f t="shared" si="6"/>
        <v>0</v>
      </c>
    </row>
    <row r="22" spans="1:15" x14ac:dyDescent="0.25">
      <c r="A22" s="304"/>
      <c r="B22" s="143" t="s">
        <v>44</v>
      </c>
      <c r="C22" s="22">
        <f>'3-Brg Rumusan Jauhari-SM'!C21</f>
        <v>250</v>
      </c>
      <c r="D22" s="22">
        <f>'3-Brg Rumusan Jauhari-SM'!D21</f>
        <v>250</v>
      </c>
      <c r="E22" s="123">
        <f t="shared" si="1"/>
        <v>1</v>
      </c>
      <c r="F22" s="122"/>
      <c r="G22" s="43">
        <f t="shared" si="2"/>
        <v>0</v>
      </c>
      <c r="H22" s="122"/>
      <c r="I22" s="44">
        <f t="shared" si="3"/>
        <v>0</v>
      </c>
      <c r="J22" s="122"/>
      <c r="K22" s="45">
        <f t="shared" si="4"/>
        <v>0</v>
      </c>
      <c r="L22" s="122"/>
      <c r="M22" s="179">
        <f t="shared" si="5"/>
        <v>0</v>
      </c>
      <c r="N22" s="180">
        <f t="shared" si="0"/>
        <v>0</v>
      </c>
      <c r="O22" s="156">
        <f t="shared" si="6"/>
        <v>0</v>
      </c>
    </row>
    <row r="23" spans="1:15" x14ac:dyDescent="0.25">
      <c r="A23" s="304"/>
      <c r="B23" s="142" t="s">
        <v>101</v>
      </c>
      <c r="C23" s="22">
        <f>'3-Brg Rumusan Jauhari-SM'!C22</f>
        <v>100</v>
      </c>
      <c r="D23" s="22">
        <f>'3-Brg Rumusan Jauhari-SM'!D22</f>
        <v>26</v>
      </c>
      <c r="E23" s="123">
        <f t="shared" ref="E23:E24" si="7">(D23/C23)</f>
        <v>0.26</v>
      </c>
      <c r="F23" s="122"/>
      <c r="G23" s="43">
        <f t="shared" ref="G23:G24" si="8">(F23/D23)</f>
        <v>0</v>
      </c>
      <c r="H23" s="122"/>
      <c r="I23" s="44">
        <f t="shared" ref="I23:I24" si="9">(H23/D23)</f>
        <v>0</v>
      </c>
      <c r="J23" s="122"/>
      <c r="K23" s="45">
        <f t="shared" ref="K23:K24" si="10">(J23/D23)</f>
        <v>0</v>
      </c>
      <c r="L23" s="122"/>
      <c r="M23" s="179">
        <f t="shared" ref="M23:M24" si="11">(L23/D23)</f>
        <v>0</v>
      </c>
      <c r="N23" s="180">
        <f t="shared" ref="N23" si="12">SUM(F23+H23+J23+L23)</f>
        <v>0</v>
      </c>
      <c r="O23" s="156">
        <f t="shared" ref="O23:O24" si="13">(N23/D23)</f>
        <v>0</v>
      </c>
    </row>
    <row r="24" spans="1:15" ht="15.75" thickBot="1" x14ac:dyDescent="0.3">
      <c r="A24" s="304"/>
      <c r="B24" s="143" t="s">
        <v>102</v>
      </c>
      <c r="C24" s="198">
        <f>'3-Brg Rumusan Jauhari-SM'!C23</f>
        <v>200</v>
      </c>
      <c r="D24" s="198">
        <f>'3-Brg Rumusan Jauhari-SM'!D23</f>
        <v>54</v>
      </c>
      <c r="E24" s="123">
        <f t="shared" si="7"/>
        <v>0.27</v>
      </c>
      <c r="F24" s="122">
        <v>5</v>
      </c>
      <c r="G24" s="43">
        <f t="shared" si="8"/>
        <v>9.2592592592592587E-2</v>
      </c>
      <c r="H24" s="122">
        <v>5</v>
      </c>
      <c r="I24" s="44">
        <f t="shared" si="9"/>
        <v>9.2592592592592587E-2</v>
      </c>
      <c r="J24" s="122">
        <v>5</v>
      </c>
      <c r="K24" s="45">
        <f t="shared" si="10"/>
        <v>9.2592592592592587E-2</v>
      </c>
      <c r="L24" s="122">
        <v>5</v>
      </c>
      <c r="M24" s="179">
        <f t="shared" si="11"/>
        <v>9.2592592592592587E-2</v>
      </c>
      <c r="N24" s="180">
        <f>SUM(F24+H24+J24+L24)</f>
        <v>20</v>
      </c>
      <c r="O24" s="199">
        <f t="shared" si="13"/>
        <v>0.37037037037037035</v>
      </c>
    </row>
    <row r="25" spans="1:15" ht="15.75" thickBot="1" x14ac:dyDescent="0.3">
      <c r="A25" s="301" t="s">
        <v>9</v>
      </c>
      <c r="B25" s="302"/>
      <c r="C25" s="181">
        <f>SUM(C17:C24)</f>
        <v>1650</v>
      </c>
      <c r="D25" s="181">
        <f>SUM(D17:D24)</f>
        <v>1333</v>
      </c>
      <c r="E25" s="182">
        <f>(D25/C25)</f>
        <v>0.80787878787878786</v>
      </c>
      <c r="F25" s="46">
        <f>SUM(F17:F24)</f>
        <v>35</v>
      </c>
      <c r="G25" s="47">
        <f t="shared" si="2"/>
        <v>2.6256564141035259E-2</v>
      </c>
      <c r="H25" s="183">
        <f>SUM(H17:H24)</f>
        <v>27</v>
      </c>
      <c r="I25" s="48">
        <f t="shared" si="3"/>
        <v>2.0255063765941484E-2</v>
      </c>
      <c r="J25" s="184">
        <f>SUM(J17:J24)</f>
        <v>20</v>
      </c>
      <c r="K25" s="49">
        <f t="shared" si="4"/>
        <v>1.5003750937734433E-2</v>
      </c>
      <c r="L25" s="185">
        <f>SUM(L17:L24)</f>
        <v>10</v>
      </c>
      <c r="M25" s="186">
        <f t="shared" si="5"/>
        <v>7.5018754688672166E-3</v>
      </c>
      <c r="N25" s="187">
        <f>SUM(N17:N24)</f>
        <v>92</v>
      </c>
      <c r="O25" s="50">
        <f>(N25/D25)</f>
        <v>6.9017254313578399E-2</v>
      </c>
    </row>
    <row r="26" spans="1:15" x14ac:dyDescent="0.25">
      <c r="A26" s="188"/>
      <c r="B26" s="188"/>
      <c r="C26" s="189"/>
      <c r="D26" s="189"/>
      <c r="E26" s="189"/>
      <c r="F26" s="189"/>
      <c r="G26" s="190"/>
      <c r="H26" s="189"/>
      <c r="I26" s="191"/>
      <c r="J26" s="189"/>
      <c r="K26" s="191"/>
      <c r="L26" s="189"/>
      <c r="M26" s="191"/>
      <c r="N26" s="189"/>
      <c r="O26" s="190"/>
    </row>
    <row r="27" spans="1:15" x14ac:dyDescent="0.25">
      <c r="A27" s="294" t="s">
        <v>114</v>
      </c>
      <c r="B27" s="294"/>
      <c r="C27" s="294"/>
      <c r="D27" s="2"/>
      <c r="E27" s="2"/>
      <c r="F27" s="2"/>
      <c r="G27" s="51"/>
      <c r="H27" s="2"/>
      <c r="I27" s="51"/>
      <c r="J27" s="2"/>
      <c r="K27" s="2"/>
      <c r="L27" s="2"/>
      <c r="M27" s="2"/>
      <c r="N27" s="2"/>
      <c r="O27" s="2"/>
    </row>
    <row r="28" spans="1:15" x14ac:dyDescent="0.25">
      <c r="A28" s="294" t="s">
        <v>3</v>
      </c>
      <c r="B28" s="294"/>
      <c r="C28" s="127" t="s">
        <v>115</v>
      </c>
      <c r="D28" s="2"/>
      <c r="E28" s="2"/>
      <c r="F28" s="2"/>
      <c r="G28" s="2"/>
      <c r="H28" s="192"/>
      <c r="I28" s="192"/>
      <c r="J28" s="192"/>
      <c r="K28" s="192"/>
      <c r="L28" s="193"/>
      <c r="M28" s="193"/>
      <c r="N28" s="193"/>
      <c r="O28" s="2"/>
    </row>
    <row r="29" spans="1:15" x14ac:dyDescent="0.25">
      <c r="A29" s="295" t="s">
        <v>5</v>
      </c>
      <c r="B29" s="295"/>
      <c r="C29" s="128" t="s">
        <v>116</v>
      </c>
      <c r="D29" s="53"/>
      <c r="E29" s="53"/>
      <c r="F29" s="53"/>
      <c r="G29" s="53"/>
      <c r="H29" s="194"/>
      <c r="I29" s="192"/>
      <c r="J29" s="192"/>
      <c r="K29" s="192"/>
      <c r="L29" s="193"/>
      <c r="M29" s="193"/>
      <c r="N29" s="193"/>
      <c r="O29" s="2"/>
    </row>
    <row r="30" spans="1:15" x14ac:dyDescent="0.25">
      <c r="A30" s="296" t="s">
        <v>6</v>
      </c>
      <c r="B30" s="296"/>
      <c r="C30" s="129" t="s">
        <v>117</v>
      </c>
      <c r="D30" s="53"/>
      <c r="E30" s="53"/>
      <c r="F30" s="53"/>
      <c r="G30" s="53"/>
      <c r="H30" s="194"/>
      <c r="I30" s="192"/>
      <c r="J30" s="192"/>
      <c r="K30" s="192"/>
      <c r="L30" s="193"/>
      <c r="M30" s="193"/>
      <c r="N30" s="193"/>
      <c r="O30" s="2"/>
    </row>
    <row r="31" spans="1:15" x14ac:dyDescent="0.25">
      <c r="A31" s="298" t="s">
        <v>7</v>
      </c>
      <c r="B31" s="298"/>
      <c r="C31" s="130" t="s">
        <v>118</v>
      </c>
      <c r="D31" s="2"/>
      <c r="E31" s="2"/>
      <c r="F31" s="2"/>
      <c r="G31" s="2"/>
      <c r="H31" s="192"/>
      <c r="I31" s="192"/>
      <c r="J31" s="192"/>
      <c r="K31" s="192"/>
      <c r="L31" s="193"/>
      <c r="M31" s="193"/>
      <c r="N31" s="193"/>
      <c r="O31" s="2"/>
    </row>
    <row r="32" spans="1:15" x14ac:dyDescent="0.25">
      <c r="A32" s="299" t="s">
        <v>8</v>
      </c>
      <c r="B32" s="299"/>
      <c r="C32" s="131" t="s">
        <v>119</v>
      </c>
      <c r="D32" s="2"/>
      <c r="E32" s="2"/>
      <c r="F32" s="2"/>
      <c r="G32" s="2"/>
      <c r="H32" s="192"/>
      <c r="I32" s="192"/>
      <c r="J32" s="192"/>
      <c r="K32" s="192"/>
      <c r="L32" s="193"/>
      <c r="M32" s="193"/>
      <c r="N32" s="193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192"/>
      <c r="I33" s="192"/>
      <c r="J33" s="192"/>
      <c r="K33" s="192"/>
      <c r="L33" s="193"/>
      <c r="M33" s="193"/>
      <c r="N33" s="193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10" t="s">
        <v>121</v>
      </c>
      <c r="B35" s="210"/>
    </row>
    <row r="36" spans="1:15" x14ac:dyDescent="0.25">
      <c r="A36" s="211"/>
      <c r="B36" s="211"/>
    </row>
    <row r="37" spans="1:15" x14ac:dyDescent="0.25">
      <c r="A37" s="210">
        <v>1</v>
      </c>
      <c r="B37" s="211" t="s">
        <v>140</v>
      </c>
    </row>
    <row r="38" spans="1:15" x14ac:dyDescent="0.25">
      <c r="A38" s="210">
        <v>2</v>
      </c>
      <c r="B38" s="211" t="s">
        <v>141</v>
      </c>
    </row>
    <row r="39" spans="1:15" x14ac:dyDescent="0.25">
      <c r="A39" s="210">
        <v>3</v>
      </c>
      <c r="B39" s="211" t="s">
        <v>143</v>
      </c>
    </row>
  </sheetData>
  <sheetProtection password="CC0D" sheet="1" objects="1" scenarios="1" selectLockedCells="1"/>
  <mergeCells count="33">
    <mergeCell ref="A8:D8"/>
    <mergeCell ref="A2:L2"/>
    <mergeCell ref="A4:D4"/>
    <mergeCell ref="A5:D5"/>
    <mergeCell ref="A6:D6"/>
    <mergeCell ref="A7:D7"/>
    <mergeCell ref="A9:D9"/>
    <mergeCell ref="A12:A15"/>
    <mergeCell ref="B12:B15"/>
    <mergeCell ref="C12:C15"/>
    <mergeCell ref="D12:D15"/>
    <mergeCell ref="A17:A24"/>
    <mergeCell ref="E12:E15"/>
    <mergeCell ref="A28:B28"/>
    <mergeCell ref="N12:N15"/>
    <mergeCell ref="O12:O15"/>
    <mergeCell ref="F13:G13"/>
    <mergeCell ref="J13:K13"/>
    <mergeCell ref="L13:M13"/>
    <mergeCell ref="F14:F15"/>
    <mergeCell ref="G14:G15"/>
    <mergeCell ref="H14:H15"/>
    <mergeCell ref="I14:I15"/>
    <mergeCell ref="J14:J15"/>
    <mergeCell ref="K14:K15"/>
    <mergeCell ref="L14:L15"/>
    <mergeCell ref="M14:M15"/>
    <mergeCell ref="A29:B29"/>
    <mergeCell ref="A30:B30"/>
    <mergeCell ref="A31:B31"/>
    <mergeCell ref="A32:B32"/>
    <mergeCell ref="A25:B25"/>
    <mergeCell ref="A27:C27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1-Rekod Jauhari Kelas-SM</vt:lpstr>
      <vt:lpstr>Sheet1</vt:lpstr>
      <vt:lpstr>2-Rekod Jauhari Tingkatan-SM</vt:lpstr>
      <vt:lpstr>3-Brg Rumusan Jauhari-SM</vt:lpstr>
      <vt:lpstr>4-Brg Rumusan RP-SM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BTP</dc:creator>
  <cp:lastModifiedBy>BTP</cp:lastModifiedBy>
  <cp:lastPrinted>2016-01-21T20:23:32Z</cp:lastPrinted>
  <dcterms:created xsi:type="dcterms:W3CDTF">2016-01-21T19:14:29Z</dcterms:created>
  <dcterms:modified xsi:type="dcterms:W3CDTF">2016-02-15T20:44:48Z</dcterms:modified>
</cp:coreProperties>
</file>